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 iterateCount="1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<sst xmlns="http://schemas.openxmlformats.org/spreadsheetml/2006/main" count="167" uniqueCount="131">
  <si>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</si>
  <si>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</si>
  <si>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</si>
  <si>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</si>
  <si>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</si>
  <si>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</si>
  <si>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</si>
  <si>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</si>
  <si>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</si>
  <si>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</si>
  <si>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</si>
  <si>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</si>
  <si>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</si>
  <si>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</si>
  <si>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</si>
  <si>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</si>
  <si>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</si>
  <si>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</si>
  <si>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</si>
  <si>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</si>
  <si>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</si>
  <si>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</si>
  <si>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</si>
  <si>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</si>
  <si>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</si>
  <si>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</si>
  <si>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</si>
  <si>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</si>
  <si>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</si>
  <si>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</si>
  <si>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</si>
  <si>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</si>
  <si>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</si>
  <si>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</si>
  <si>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</si>
  <si>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</si>
  <si>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</si>
  <si>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</si>
  <si>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</si>
  <si>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</si>
  <si>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</si>
  <si>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</si>
  <si>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</si>
  <si>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</si>
  <si>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</si>
  <si>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</si>
  <si>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</si>
  <si>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</si>
  <si>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</si>
  <si>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</si>
  <si>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</si>
  <si>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</si>
  <si>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</si>
  <si>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</si>
  <si>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</si>
  <si>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</si>
  <si>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</si>
  <si>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</si>
  <si>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</si>
  <si>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</si>
  <si>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</si>
  <si>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</si>
  <si>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</si>
  <si>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</si>
  <si>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</si>
  <si>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</si>
  <si>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</si>
  <si>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</si>
  <si>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</si>
  <si>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</si>
  <si>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</si>
  <si>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</si>
  <si>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</si>
  <si>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</si>
  <si>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</si>
  <si>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</si>
  <si>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</si>
  <si>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</si>
  <si>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</si>
  <si>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</si>
  <si>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</si>
  <si>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</si>
  <si>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</si>
  <si>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</si>
  <si>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</si>
  <si>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</si>
  <si>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</si>
  <si>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</si>
  <si>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</si>
  <si>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</si>
  <si>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</si>
  <si>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</si>
  <si>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</si>
  <si>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</si>
  <si>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</si>
  <si>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</si>
  <si>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</si>
  <si>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</si>
  <si>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</si>
  <si>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</si>
  <si>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</si>
  <si>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</si>
  <si>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</si>
  <si>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</si>
  <si>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</si>
  <si>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</si>
  <si>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</si>
  <si>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</si>
  <si>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</si>
  <si>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</si>
  <si>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</si>
  <si>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</si>
  <si>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</si>
  <si>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</si>
  <si>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</si>
  <si>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</si>
  <si>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</si>
  <si>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</si>
  <si>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</si>
  <si>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</si>
  <si>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</si>
  <si>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</si>
  <si>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</si>
  <si>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</si>
  <si>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</si>
  <si>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</si>
  <si>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</si>
  <si>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</si>
  <si>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</si>
  <si>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30-June-2020</t>
  </si>
  <si>
    <t>IDBI Mutual Fund: Net Average Assets Under Management (AAUM) as on 30-June-2020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</si>
</sst>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3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abSelected="1" zoomScale="85" zoomScaleNormal="85" workbookViewId="0">
      <selection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63" t="s">
        <v>75</v>
      </c>
      <c r="B1" s="85" t="s">
        <v>28</v>
      </c>
      <c r="C1" s="73" t="s">
        <v>130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64"/>
      <c r="B2" s="86"/>
      <c r="C2" s="87" t="s">
        <v>27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9"/>
      <c r="W2" s="87" t="s">
        <v>25</v>
      </c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9"/>
      <c r="AQ2" s="87" t="s">
        <v>26</v>
      </c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9"/>
      <c r="BK2" s="79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64"/>
      <c r="B3" s="86"/>
      <c r="C3" s="76" t="s">
        <v>120</v>
      </c>
      <c r="D3" s="77"/>
      <c r="E3" s="77"/>
      <c r="F3" s="77"/>
      <c r="G3" s="77"/>
      <c r="H3" s="77"/>
      <c r="I3" s="77"/>
      <c r="J3" s="77"/>
      <c r="K3" s="77"/>
      <c r="L3" s="78"/>
      <c r="M3" s="76" t="s">
        <v>121</v>
      </c>
      <c r="N3" s="77"/>
      <c r="O3" s="77"/>
      <c r="P3" s="77"/>
      <c r="Q3" s="77"/>
      <c r="R3" s="77"/>
      <c r="S3" s="77"/>
      <c r="T3" s="77"/>
      <c r="U3" s="77"/>
      <c r="V3" s="78"/>
      <c r="W3" s="76" t="s">
        <v>120</v>
      </c>
      <c r="X3" s="77"/>
      <c r="Y3" s="77"/>
      <c r="Z3" s="77"/>
      <c r="AA3" s="77"/>
      <c r="AB3" s="77"/>
      <c r="AC3" s="77"/>
      <c r="AD3" s="77"/>
      <c r="AE3" s="77"/>
      <c r="AF3" s="78"/>
      <c r="AG3" s="76" t="s">
        <v>121</v>
      </c>
      <c r="AH3" s="77"/>
      <c r="AI3" s="77"/>
      <c r="AJ3" s="77"/>
      <c r="AK3" s="77"/>
      <c r="AL3" s="77"/>
      <c r="AM3" s="77"/>
      <c r="AN3" s="77"/>
      <c r="AO3" s="77"/>
      <c r="AP3" s="78"/>
      <c r="AQ3" s="76" t="s">
        <v>120</v>
      </c>
      <c r="AR3" s="77"/>
      <c r="AS3" s="77"/>
      <c r="AT3" s="77"/>
      <c r="AU3" s="77"/>
      <c r="AV3" s="77"/>
      <c r="AW3" s="77"/>
      <c r="AX3" s="77"/>
      <c r="AY3" s="77"/>
      <c r="AZ3" s="78"/>
      <c r="BA3" s="76" t="s">
        <v>121</v>
      </c>
      <c r="BB3" s="77"/>
      <c r="BC3" s="77"/>
      <c r="BD3" s="77"/>
      <c r="BE3" s="77"/>
      <c r="BF3" s="77"/>
      <c r="BG3" s="77"/>
      <c r="BH3" s="77"/>
      <c r="BI3" s="77"/>
      <c r="BJ3" s="78"/>
      <c r="BK3" s="80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64"/>
      <c r="B4" s="86"/>
      <c r="C4" s="82" t="s">
        <v>34</v>
      </c>
      <c r="D4" s="83"/>
      <c r="E4" s="83"/>
      <c r="F4" s="83"/>
      <c r="G4" s="84"/>
      <c r="H4" s="82" t="s">
        <v>35</v>
      </c>
      <c r="I4" s="83"/>
      <c r="J4" s="83"/>
      <c r="K4" s="83"/>
      <c r="L4" s="84"/>
      <c r="M4" s="82" t="s">
        <v>34</v>
      </c>
      <c r="N4" s="83"/>
      <c r="O4" s="83"/>
      <c r="P4" s="83"/>
      <c r="Q4" s="84"/>
      <c r="R4" s="82" t="s">
        <v>35</v>
      </c>
      <c r="S4" s="83"/>
      <c r="T4" s="83"/>
      <c r="U4" s="83"/>
      <c r="V4" s="84"/>
      <c r="W4" s="82" t="s">
        <v>34</v>
      </c>
      <c r="X4" s="83"/>
      <c r="Y4" s="83"/>
      <c r="Z4" s="83"/>
      <c r="AA4" s="84"/>
      <c r="AB4" s="82" t="s">
        <v>35</v>
      </c>
      <c r="AC4" s="83"/>
      <c r="AD4" s="83"/>
      <c r="AE4" s="83"/>
      <c r="AF4" s="84"/>
      <c r="AG4" s="82" t="s">
        <v>34</v>
      </c>
      <c r="AH4" s="83"/>
      <c r="AI4" s="83"/>
      <c r="AJ4" s="83"/>
      <c r="AK4" s="84"/>
      <c r="AL4" s="82" t="s">
        <v>35</v>
      </c>
      <c r="AM4" s="83"/>
      <c r="AN4" s="83"/>
      <c r="AO4" s="83"/>
      <c r="AP4" s="84"/>
      <c r="AQ4" s="82" t="s">
        <v>34</v>
      </c>
      <c r="AR4" s="83"/>
      <c r="AS4" s="83"/>
      <c r="AT4" s="83"/>
      <c r="AU4" s="84"/>
      <c r="AV4" s="82" t="s">
        <v>35</v>
      </c>
      <c r="AW4" s="83"/>
      <c r="AX4" s="83"/>
      <c r="AY4" s="83"/>
      <c r="AZ4" s="84"/>
      <c r="BA4" s="82" t="s">
        <v>34</v>
      </c>
      <c r="BB4" s="83"/>
      <c r="BC4" s="83"/>
      <c r="BD4" s="83"/>
      <c r="BE4" s="84"/>
      <c r="BF4" s="82" t="s">
        <v>35</v>
      </c>
      <c r="BG4" s="83"/>
      <c r="BH4" s="83"/>
      <c r="BI4" s="83"/>
      <c r="BJ4" s="84"/>
      <c r="BK4" s="80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64"/>
      <c r="B5" s="86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1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68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9"/>
    </row>
    <row r="7" spans="1:107" x14ac:dyDescent="0.2">
      <c r="A7" s="16" t="s">
        <v>76</v>
      </c>
      <c r="B7" s="19" t="s">
        <v>12</v>
      </c>
      <c r="C7" s="68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9"/>
    </row>
    <row r="8" spans="1:107" x14ac:dyDescent="0.2">
      <c r="A8" s="16"/>
      <c r="B8" s="29" t="s">
        <v>101</v>
      </c>
      <c r="C8" s="35">
        <v>0</v>
      </c>
      <c r="D8" s="35">
        <v>101.62399964333301</v>
      </c>
      <c r="E8" s="35">
        <v>0</v>
      </c>
      <c r="F8" s="35">
        <v>0</v>
      </c>
      <c r="G8" s="35">
        <v>0</v>
      </c>
      <c r="H8" s="35">
        <v>4.3075235868143036</v>
      </c>
      <c r="I8" s="35">
        <v>138.33308615753143</v>
      </c>
      <c r="J8" s="35">
        <v>120.81646732353249</v>
      </c>
      <c r="K8" s="35">
        <v>0</v>
      </c>
      <c r="L8" s="35">
        <v>68.461497537426581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2.3732284067469021</v>
      </c>
      <c r="S8" s="35">
        <v>326.70560032911669</v>
      </c>
      <c r="T8" s="35">
        <v>138.72762938433252</v>
      </c>
      <c r="U8" s="35">
        <v>0</v>
      </c>
      <c r="V8" s="35">
        <v>7.5969718974300022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3.5124426988879995</v>
      </c>
      <c r="AC8" s="35">
        <v>38.548001725495922</v>
      </c>
      <c r="AD8" s="35">
        <v>6.9641444724331008</v>
      </c>
      <c r="AE8" s="35">
        <v>0</v>
      </c>
      <c r="AF8" s="35">
        <v>56.200435988920901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3.5167297846842991</v>
      </c>
      <c r="AM8" s="35">
        <v>65.98599604463169</v>
      </c>
      <c r="AN8" s="35">
        <v>128.08873949389857</v>
      </c>
      <c r="AO8" s="35">
        <v>0</v>
      </c>
      <c r="AP8" s="35">
        <v>35.733117182656201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5.539423502246998</v>
      </c>
      <c r="AW8" s="35">
        <v>41.02285047029882</v>
      </c>
      <c r="AX8" s="35">
        <v>6.1506549957332997</v>
      </c>
      <c r="AY8" s="35">
        <v>0</v>
      </c>
      <c r="AZ8" s="35">
        <v>34.188043301494197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1.3189865812581014</v>
      </c>
      <c r="BG8" s="35">
        <v>0.75818064523310003</v>
      </c>
      <c r="BH8" s="35">
        <v>41.925859466166202</v>
      </c>
      <c r="BI8" s="35">
        <v>0</v>
      </c>
      <c r="BJ8" s="35">
        <v>2.1530875557651994</v>
      </c>
      <c r="BK8" s="36">
        <f>SUM(C8:BJ8)</f>
        <v>1380.5526981760688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101.62399964333301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4.3075235868143036</v>
      </c>
      <c r="I9" s="33">
        <f t="shared" si="0"/>
        <v>138.33308615753143</v>
      </c>
      <c r="J9" s="33">
        <f t="shared" si="0"/>
        <v>120.81646732353249</v>
      </c>
      <c r="K9" s="33">
        <f t="shared" si="0"/>
        <v>0</v>
      </c>
      <c r="L9" s="33">
        <f t="shared" si="0"/>
        <v>68.461497537426581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2.3732284067469021</v>
      </c>
      <c r="S9" s="33">
        <f t="shared" si="0"/>
        <v>326.70560032911669</v>
      </c>
      <c r="T9" s="33">
        <f t="shared" si="0"/>
        <v>138.72762938433252</v>
      </c>
      <c r="U9" s="33">
        <f t="shared" si="0"/>
        <v>0</v>
      </c>
      <c r="V9" s="33">
        <f t="shared" si="0"/>
        <v>7.5969718974300022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3.5124426988879995</v>
      </c>
      <c r="AC9" s="33">
        <f t="shared" si="0"/>
        <v>38.548001725495922</v>
      </c>
      <c r="AD9" s="33">
        <f t="shared" si="0"/>
        <v>6.9641444724331008</v>
      </c>
      <c r="AE9" s="33">
        <f t="shared" si="0"/>
        <v>0</v>
      </c>
      <c r="AF9" s="33">
        <f t="shared" si="0"/>
        <v>56.200435988920901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3.5167297846842991</v>
      </c>
      <c r="AM9" s="33">
        <f t="shared" si="0"/>
        <v>65.98599604463169</v>
      </c>
      <c r="AN9" s="33">
        <f t="shared" si="0"/>
        <v>128.08873949389857</v>
      </c>
      <c r="AO9" s="33">
        <f t="shared" si="0"/>
        <v>0</v>
      </c>
      <c r="AP9" s="33">
        <f t="shared" si="0"/>
        <v>35.733117182656201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5.539423502246998</v>
      </c>
      <c r="AW9" s="33">
        <f>(SUM(AW8))</f>
        <v>41.02285047029882</v>
      </c>
      <c r="AX9" s="33">
        <f t="shared" si="0"/>
        <v>6.1506549957332997</v>
      </c>
      <c r="AY9" s="33">
        <f t="shared" si="0"/>
        <v>0</v>
      </c>
      <c r="AZ9" s="33">
        <f t="shared" si="0"/>
        <v>34.188043301494197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1.3189865812581014</v>
      </c>
      <c r="BG9" s="33">
        <f t="shared" si="0"/>
        <v>0.75818064523310003</v>
      </c>
      <c r="BH9" s="33">
        <f t="shared" si="0"/>
        <v>41.925859466166202</v>
      </c>
      <c r="BI9" s="33">
        <f t="shared" si="0"/>
        <v>0</v>
      </c>
      <c r="BJ9" s="33">
        <f t="shared" si="0"/>
        <v>2.1530875557651994</v>
      </c>
      <c r="BK9" s="31">
        <f>SUM(BK8)</f>
        <v>1380.5526981760688</v>
      </c>
    </row>
    <row r="10" spans="1:107" x14ac:dyDescent="0.2">
      <c r="A10" s="16" t="s">
        <v>77</v>
      </c>
      <c r="B10" s="20" t="s">
        <v>3</v>
      </c>
      <c r="C10" s="68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9"/>
    </row>
    <row r="11" spans="1:107" x14ac:dyDescent="0.2">
      <c r="A11" s="16"/>
      <c r="B11" s="29" t="s">
        <v>102</v>
      </c>
      <c r="C11" s="35">
        <v>0</v>
      </c>
      <c r="D11" s="35">
        <v>6.0563639360665995</v>
      </c>
      <c r="E11" s="35">
        <v>0</v>
      </c>
      <c r="F11" s="35">
        <v>0</v>
      </c>
      <c r="G11" s="35">
        <v>0</v>
      </c>
      <c r="H11" s="35">
        <v>0.18969667046549998</v>
      </c>
      <c r="I11" s="35">
        <v>5.5346709433299994E-2</v>
      </c>
      <c r="J11" s="35">
        <v>0.2705536942333</v>
      </c>
      <c r="K11" s="35">
        <v>0</v>
      </c>
      <c r="L11" s="35">
        <v>9.9908688790662996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0.14708845066549997</v>
      </c>
      <c r="S11" s="35">
        <v>0.50353545456659998</v>
      </c>
      <c r="T11" s="35">
        <v>0</v>
      </c>
      <c r="U11" s="35">
        <v>0</v>
      </c>
      <c r="V11" s="35">
        <v>0.27376781726659999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0.87431574932889933</v>
      </c>
      <c r="AC11" s="35">
        <v>0.24734419809979996</v>
      </c>
      <c r="AD11" s="35">
        <v>0</v>
      </c>
      <c r="AE11" s="35">
        <v>0</v>
      </c>
      <c r="AF11" s="35">
        <v>1.5179716892991999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0.76088573186119868</v>
      </c>
      <c r="AM11" s="35">
        <v>0</v>
      </c>
      <c r="AN11" s="35">
        <v>0</v>
      </c>
      <c r="AO11" s="35">
        <v>0</v>
      </c>
      <c r="AP11" s="35">
        <v>0.79239272753289991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0.25316100166529998</v>
      </c>
      <c r="AW11" s="35">
        <v>1.9405265282665001</v>
      </c>
      <c r="AX11" s="35">
        <v>6.9323694284665995</v>
      </c>
      <c r="AY11" s="35">
        <v>0</v>
      </c>
      <c r="AZ11" s="35">
        <v>0.83595239859960002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0.10603060833249997</v>
      </c>
      <c r="BG11" s="35">
        <v>5.0930533566600003E-2</v>
      </c>
      <c r="BH11" s="35">
        <v>0</v>
      </c>
      <c r="BI11" s="35">
        <v>0</v>
      </c>
      <c r="BJ11" s="35">
        <v>0</v>
      </c>
      <c r="BK11" s="36">
        <f>SUM(C11:BJ11)</f>
        <v>31.799102206782788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6.0563639360665995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0.18969667046549998</v>
      </c>
      <c r="I12" s="33">
        <f t="shared" si="1"/>
        <v>5.5346709433299994E-2</v>
      </c>
      <c r="J12" s="33">
        <f t="shared" si="1"/>
        <v>0.2705536942333</v>
      </c>
      <c r="K12" s="33">
        <f t="shared" si="1"/>
        <v>0</v>
      </c>
      <c r="L12" s="33">
        <f t="shared" si="1"/>
        <v>9.9908688790662996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0.14708845066549997</v>
      </c>
      <c r="S12" s="33">
        <f t="shared" si="1"/>
        <v>0.50353545456659998</v>
      </c>
      <c r="T12" s="33">
        <f t="shared" si="1"/>
        <v>0</v>
      </c>
      <c r="U12" s="33">
        <f t="shared" si="1"/>
        <v>0</v>
      </c>
      <c r="V12" s="33">
        <f t="shared" si="1"/>
        <v>0.27376781726659999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0.87431574932889933</v>
      </c>
      <c r="AC12" s="33">
        <f t="shared" si="1"/>
        <v>0.24734419809979996</v>
      </c>
      <c r="AD12" s="33">
        <f t="shared" si="1"/>
        <v>0</v>
      </c>
      <c r="AE12" s="33">
        <f t="shared" si="1"/>
        <v>0</v>
      </c>
      <c r="AF12" s="33">
        <f t="shared" si="1"/>
        <v>1.5179716892991999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0.76088573186119868</v>
      </c>
      <c r="AM12" s="33">
        <f t="shared" si="1"/>
        <v>0</v>
      </c>
      <c r="AN12" s="33">
        <f t="shared" si="1"/>
        <v>0</v>
      </c>
      <c r="AO12" s="33">
        <f t="shared" si="1"/>
        <v>0</v>
      </c>
      <c r="AP12" s="33">
        <f t="shared" si="1"/>
        <v>0.79239272753289991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0.25316100166529998</v>
      </c>
      <c r="AW12" s="33">
        <f>(SUM(AW11))</f>
        <v>1.9405265282665001</v>
      </c>
      <c r="AX12" s="33">
        <f t="shared" si="1"/>
        <v>6.9323694284665995</v>
      </c>
      <c r="AY12" s="33">
        <f t="shared" si="1"/>
        <v>0</v>
      </c>
      <c r="AZ12" s="33">
        <f t="shared" si="1"/>
        <v>0.83595239859960002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0.10603060833249997</v>
      </c>
      <c r="BG12" s="33">
        <f t="shared" si="1"/>
        <v>5.0930533566600003E-2</v>
      </c>
      <c r="BH12" s="33">
        <f t="shared" si="1"/>
        <v>0</v>
      </c>
      <c r="BI12" s="33">
        <f t="shared" si="1"/>
        <v>0</v>
      </c>
      <c r="BJ12" s="33">
        <f t="shared" si="1"/>
        <v>0</v>
      </c>
      <c r="BK12" s="34">
        <f>SUM(BK11)</f>
        <v>31.799102206782788</v>
      </c>
    </row>
    <row r="13" spans="1:107" x14ac:dyDescent="0.2">
      <c r="A13" s="16" t="s">
        <v>78</v>
      </c>
      <c r="B13" s="20" t="s">
        <v>10</v>
      </c>
      <c r="C13" s="68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9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68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9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68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9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68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9"/>
    </row>
    <row r="23" spans="1:67" x14ac:dyDescent="0.2">
      <c r="A23" s="16"/>
      <c r="B23" s="29" t="s">
        <v>103</v>
      </c>
      <c r="C23" s="35">
        <v>0</v>
      </c>
      <c r="D23" s="35">
        <v>1.0413292470999</v>
      </c>
      <c r="E23" s="35">
        <v>0</v>
      </c>
      <c r="F23" s="35">
        <v>0</v>
      </c>
      <c r="G23" s="35">
        <v>0</v>
      </c>
      <c r="H23" s="35">
        <v>9.5130400065999987E-2</v>
      </c>
      <c r="I23" s="35">
        <v>0</v>
      </c>
      <c r="J23" s="35">
        <v>0</v>
      </c>
      <c r="K23" s="35">
        <v>0</v>
      </c>
      <c r="L23" s="35">
        <v>8.7278633300000007E-5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9.1542814865400043E-2</v>
      </c>
      <c r="S23" s="35">
        <v>0</v>
      </c>
      <c r="T23" s="35">
        <v>0.4622025243333</v>
      </c>
      <c r="U23" s="35">
        <v>0</v>
      </c>
      <c r="V23" s="35">
        <v>8.4672264766600003E-2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2.1526392853209009</v>
      </c>
      <c r="AC23" s="35">
        <v>1.5125902317333</v>
      </c>
      <c r="AD23" s="35">
        <v>0</v>
      </c>
      <c r="AE23" s="35">
        <v>0</v>
      </c>
      <c r="AF23" s="35">
        <v>2.7991171773985011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1.3931898190226997</v>
      </c>
      <c r="AM23" s="35">
        <v>0.24471922203320001</v>
      </c>
      <c r="AN23" s="35">
        <v>8.1758216666600006E-2</v>
      </c>
      <c r="AO23" s="35">
        <v>0</v>
      </c>
      <c r="AP23" s="35">
        <v>1.2438981807660996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1.7646977580252994</v>
      </c>
      <c r="AW23" s="35">
        <v>5.6648039007330002</v>
      </c>
      <c r="AX23" s="35">
        <v>1.6080525663</v>
      </c>
      <c r="AY23" s="35">
        <v>0</v>
      </c>
      <c r="AZ23" s="35">
        <v>1.7617770618324999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0.23376215223029995</v>
      </c>
      <c r="BG23" s="35">
        <v>0.27026168616659996</v>
      </c>
      <c r="BH23" s="35">
        <v>0</v>
      </c>
      <c r="BI23" s="35">
        <v>0</v>
      </c>
      <c r="BJ23" s="35">
        <v>5.6966925933199998E-2</v>
      </c>
      <c r="BK23" s="36">
        <f>SUM(C23:BJ23)</f>
        <v>22.563198713926699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0.59085831619999996</v>
      </c>
      <c r="E24" s="35">
        <v>0</v>
      </c>
      <c r="F24" s="35">
        <v>0</v>
      </c>
      <c r="G24" s="35">
        <v>0</v>
      </c>
      <c r="H24" s="35">
        <v>0.1134304845657</v>
      </c>
      <c r="I24" s="35">
        <v>4.21993895666E-2</v>
      </c>
      <c r="J24" s="35">
        <v>0.76891455006660003</v>
      </c>
      <c r="K24" s="35">
        <v>0</v>
      </c>
      <c r="L24" s="35">
        <v>3.1036010534996006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0.1844143686326</v>
      </c>
      <c r="S24" s="35">
        <v>7.1939132333000005E-3</v>
      </c>
      <c r="T24" s="35">
        <v>0</v>
      </c>
      <c r="U24" s="35">
        <v>0</v>
      </c>
      <c r="V24" s="35">
        <v>3.8943150566599999E-2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1.5663569832931019</v>
      </c>
      <c r="AC24" s="35">
        <v>0.65054649096640005</v>
      </c>
      <c r="AD24" s="35">
        <v>0</v>
      </c>
      <c r="AE24" s="35">
        <v>0</v>
      </c>
      <c r="AF24" s="35">
        <v>3.6975585943979992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1.7130950738905004</v>
      </c>
      <c r="AM24" s="35">
        <v>5.7975253552331001</v>
      </c>
      <c r="AN24" s="35">
        <v>6.6819917929666008</v>
      </c>
      <c r="AO24" s="35">
        <v>0</v>
      </c>
      <c r="AP24" s="35">
        <v>1.9648289416648994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1.2335689786607993</v>
      </c>
      <c r="AW24" s="35">
        <v>10.715165545166101</v>
      </c>
      <c r="AX24" s="35">
        <v>0</v>
      </c>
      <c r="AY24" s="35">
        <v>0</v>
      </c>
      <c r="AZ24" s="35">
        <v>3.1192757479987008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0.34060472466409986</v>
      </c>
      <c r="BG24" s="35">
        <v>3.5358345266599998E-2</v>
      </c>
      <c r="BH24" s="35">
        <v>1.1806059197666001</v>
      </c>
      <c r="BI24" s="35">
        <v>0</v>
      </c>
      <c r="BJ24" s="35">
        <v>0.45976274499969999</v>
      </c>
      <c r="BK24" s="36">
        <f>SUM(C24:BJ24)</f>
        <v>44.005800465266198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6.1832842334999008</v>
      </c>
      <c r="E25" s="35">
        <v>0</v>
      </c>
      <c r="F25" s="35">
        <v>0</v>
      </c>
      <c r="G25" s="35">
        <v>0</v>
      </c>
      <c r="H25" s="35">
        <v>0.16647880526560002</v>
      </c>
      <c r="I25" s="35">
        <v>5.5713192666000007E-3</v>
      </c>
      <c r="J25" s="35">
        <v>2.5653512778666001</v>
      </c>
      <c r="K25" s="35">
        <v>0</v>
      </c>
      <c r="L25" s="35">
        <v>0.75229462473309983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0.1708545557325</v>
      </c>
      <c r="S25" s="35">
        <v>1.16753094333E-2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0.33431039823219993</v>
      </c>
      <c r="AC25" s="35">
        <v>3.3697929999999999E-4</v>
      </c>
      <c r="AD25" s="35">
        <v>0</v>
      </c>
      <c r="AE25" s="35">
        <v>0</v>
      </c>
      <c r="AF25" s="35">
        <v>2.9718283780993997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0.20548044963289996</v>
      </c>
      <c r="AM25" s="35">
        <v>6.8951627233199989E-2</v>
      </c>
      <c r="AN25" s="35">
        <v>0.56145005443329998</v>
      </c>
      <c r="AO25" s="35">
        <v>0</v>
      </c>
      <c r="AP25" s="35">
        <v>0.31993507349959999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0.74621036186429979</v>
      </c>
      <c r="AW25" s="35">
        <v>6.6492209310665</v>
      </c>
      <c r="AX25" s="35">
        <v>0</v>
      </c>
      <c r="AY25" s="35">
        <v>0</v>
      </c>
      <c r="AZ25" s="35">
        <v>1.9862578132658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0.13167091529929995</v>
      </c>
      <c r="BG25" s="35">
        <v>0.34572672983329999</v>
      </c>
      <c r="BH25" s="35">
        <v>0</v>
      </c>
      <c r="BI25" s="35">
        <v>0</v>
      </c>
      <c r="BJ25" s="35">
        <v>8.879262673329999E-2</v>
      </c>
      <c r="BK25" s="36">
        <f>SUM(C25:BJ25)</f>
        <v>24.265682464290698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2.9258704461331999</v>
      </c>
      <c r="E26" s="35">
        <v>0</v>
      </c>
      <c r="F26" s="35">
        <v>0</v>
      </c>
      <c r="G26" s="35">
        <v>0</v>
      </c>
      <c r="H26" s="35">
        <v>0.63973342682750045</v>
      </c>
      <c r="I26" s="35">
        <v>5.6409545666499993E-2</v>
      </c>
      <c r="J26" s="35">
        <v>0.29017296606659998</v>
      </c>
      <c r="K26" s="35">
        <v>0</v>
      </c>
      <c r="L26" s="35">
        <v>8.1936840372315984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0.59829163876209979</v>
      </c>
      <c r="S26" s="35">
        <v>10.363668107999901</v>
      </c>
      <c r="T26" s="35">
        <v>7.8207258770332002</v>
      </c>
      <c r="U26" s="35">
        <v>0</v>
      </c>
      <c r="V26" s="35">
        <v>1.2232877608325996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1.3210615160626995</v>
      </c>
      <c r="AC26" s="35">
        <v>15.078007404798997</v>
      </c>
      <c r="AD26" s="35">
        <v>0</v>
      </c>
      <c r="AE26" s="35">
        <v>0</v>
      </c>
      <c r="AF26" s="35">
        <v>27.451904514195597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1.5678031292946004</v>
      </c>
      <c r="AM26" s="35">
        <v>2.2708154941663001</v>
      </c>
      <c r="AN26" s="35">
        <v>5.4643091281637455</v>
      </c>
      <c r="AO26" s="35">
        <v>0</v>
      </c>
      <c r="AP26" s="35">
        <v>9.9472037314960993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2.1273731548205999</v>
      </c>
      <c r="AW26" s="35">
        <v>12.1124177410653</v>
      </c>
      <c r="AX26" s="35">
        <v>3.5470456769332999</v>
      </c>
      <c r="AY26" s="35">
        <v>0</v>
      </c>
      <c r="AZ26" s="35">
        <v>7.6538970439617007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0.6465187436960006</v>
      </c>
      <c r="BG26" s="35">
        <v>2.6752910773325982</v>
      </c>
      <c r="BH26" s="35">
        <v>3.6518101937333003</v>
      </c>
      <c r="BI26" s="35">
        <v>0</v>
      </c>
      <c r="BJ26" s="35">
        <v>4.9160526092984993</v>
      </c>
      <c r="BK26" s="36">
        <f>SUM(C26:BJ26)</f>
        <v>132.54335496557255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10.741342242933001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1.0147731167248004</v>
      </c>
      <c r="I27" s="33">
        <f t="shared" si="7"/>
        <v>0.1041802544997</v>
      </c>
      <c r="J27" s="33">
        <f t="shared" si="7"/>
        <v>3.6244387939998002</v>
      </c>
      <c r="K27" s="33">
        <f t="shared" si="7"/>
        <v>0</v>
      </c>
      <c r="L27" s="33">
        <f t="shared" si="7"/>
        <v>12.049666994097599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1.0451033779925998</v>
      </c>
      <c r="S27" s="33">
        <f t="shared" si="7"/>
        <v>10.382537330666501</v>
      </c>
      <c r="T27" s="33">
        <f t="shared" si="7"/>
        <v>8.282928401366501</v>
      </c>
      <c r="U27" s="33">
        <f t="shared" si="7"/>
        <v>0</v>
      </c>
      <c r="V27" s="33">
        <f t="shared" si="7"/>
        <v>1.3469031761657997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5.3743681829089018</v>
      </c>
      <c r="AC27" s="33">
        <f t="shared" si="7"/>
        <v>17.241481106798698</v>
      </c>
      <c r="AD27" s="33">
        <f t="shared" si="7"/>
        <v>0</v>
      </c>
      <c r="AE27" s="33">
        <f t="shared" si="7"/>
        <v>0</v>
      </c>
      <c r="AF27" s="33">
        <f t="shared" si="7"/>
        <v>36.920408664091497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4.8795684718407006</v>
      </c>
      <c r="AM27" s="33">
        <f t="shared" si="7"/>
        <v>8.3820116986657993</v>
      </c>
      <c r="AN27" s="33">
        <f t="shared" si="7"/>
        <v>12.789509192230247</v>
      </c>
      <c r="AO27" s="33">
        <f t="shared" si="7"/>
        <v>0</v>
      </c>
      <c r="AP27" s="33">
        <f t="shared" si="7"/>
        <v>13.475865927426698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5.8718502533709991</v>
      </c>
      <c r="AW27" s="33">
        <f t="shared" si="7"/>
        <v>35.141608118030902</v>
      </c>
      <c r="AX27" s="33">
        <f t="shared" si="7"/>
        <v>5.1550982432332999</v>
      </c>
      <c r="AY27" s="33">
        <f t="shared" si="7"/>
        <v>0</v>
      </c>
      <c r="AZ27" s="33">
        <f t="shared" si="7"/>
        <v>14.5212076670587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1.3525565358897005</v>
      </c>
      <c r="BG27" s="33">
        <f t="shared" si="7"/>
        <v>3.326637838599098</v>
      </c>
      <c r="BH27" s="33">
        <f t="shared" si="7"/>
        <v>4.8324161134999004</v>
      </c>
      <c r="BI27" s="33">
        <f t="shared" si="7"/>
        <v>0</v>
      </c>
      <c r="BJ27" s="33">
        <f t="shared" si="7"/>
        <v>5.5215749069646991</v>
      </c>
      <c r="BK27" s="33">
        <f>SUM(BK23:BK26)</f>
        <v>223.37803660905615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118.42170582233261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5.5119933740046037</v>
      </c>
      <c r="I28" s="33">
        <f t="shared" si="8"/>
        <v>138.49261312146444</v>
      </c>
      <c r="J28" s="33">
        <f t="shared" si="8"/>
        <v>124.71145981176559</v>
      </c>
      <c r="K28" s="33">
        <f t="shared" si="8"/>
        <v>0</v>
      </c>
      <c r="L28" s="33">
        <f t="shared" si="8"/>
        <v>90.502033410590485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3.5654202354050017</v>
      </c>
      <c r="S28" s="33">
        <f t="shared" si="8"/>
        <v>337.59167311434976</v>
      </c>
      <c r="T28" s="33">
        <f t="shared" si="8"/>
        <v>147.01055778569901</v>
      </c>
      <c r="U28" s="33">
        <f t="shared" si="8"/>
        <v>0</v>
      </c>
      <c r="V28" s="33">
        <f t="shared" si="8"/>
        <v>9.2176428908624022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9.7611266311258014</v>
      </c>
      <c r="AC28" s="33">
        <f t="shared" si="8"/>
        <v>56.03682703039442</v>
      </c>
      <c r="AD28" s="33">
        <f t="shared" si="8"/>
        <v>6.9641444724331008</v>
      </c>
      <c r="AE28" s="33">
        <f t="shared" si="8"/>
        <v>0</v>
      </c>
      <c r="AF28" s="33">
        <f t="shared" si="8"/>
        <v>94.6388163423116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9.1571839883861976</v>
      </c>
      <c r="AM28" s="33">
        <f t="shared" si="9"/>
        <v>74.368007743297483</v>
      </c>
      <c r="AN28" s="33">
        <f t="shared" si="9"/>
        <v>140.87824868612881</v>
      </c>
      <c r="AO28" s="33">
        <f t="shared" si="9"/>
        <v>0</v>
      </c>
      <c r="AP28" s="33">
        <f t="shared" si="9"/>
        <v>50.001375837615797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11.664434757283297</v>
      </c>
      <c r="AW28" s="33">
        <f t="shared" si="9"/>
        <v>78.104985116596225</v>
      </c>
      <c r="AX28" s="33">
        <f t="shared" si="9"/>
        <v>18.238122667433199</v>
      </c>
      <c r="AY28" s="33">
        <f t="shared" si="9"/>
        <v>0</v>
      </c>
      <c r="AZ28" s="33">
        <f t="shared" si="9"/>
        <v>49.545203367152496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2.7775737254803019</v>
      </c>
      <c r="BG28" s="33">
        <f t="shared" si="9"/>
        <v>4.1357490173987976</v>
      </c>
      <c r="BH28" s="33">
        <f t="shared" si="9"/>
        <v>46.758275579666105</v>
      </c>
      <c r="BI28" s="33">
        <f t="shared" si="9"/>
        <v>0</v>
      </c>
      <c r="BJ28" s="33">
        <f t="shared" si="9"/>
        <v>7.6746624627298985</v>
      </c>
      <c r="BK28" s="33">
        <f t="shared" si="9"/>
        <v>1635.7298369919079</v>
      </c>
    </row>
    <row r="29" spans="1:67" ht="3.75" customHeight="1" x14ac:dyDescent="0.2">
      <c r="A29" s="16"/>
      <c r="B29" s="23"/>
      <c r="C29" s="68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9"/>
    </row>
    <row r="30" spans="1:67" x14ac:dyDescent="0.2">
      <c r="A30" s="16" t="s">
        <v>1</v>
      </c>
      <c r="B30" s="19" t="s">
        <v>7</v>
      </c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9"/>
    </row>
    <row r="31" spans="1:67" s="4" customFormat="1" x14ac:dyDescent="0.2">
      <c r="A31" s="16" t="s">
        <v>76</v>
      </c>
      <c r="B31" s="20" t="s">
        <v>2</v>
      </c>
      <c r="C31" s="70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2"/>
    </row>
    <row r="32" spans="1:67" s="43" customFormat="1" x14ac:dyDescent="0.2">
      <c r="A32" s="40"/>
      <c r="B32" s="41" t="s">
        <v>106</v>
      </c>
      <c r="C32" s="35">
        <v>0</v>
      </c>
      <c r="D32" s="35">
        <v>0.66161019779999997</v>
      </c>
      <c r="E32" s="35">
        <v>0</v>
      </c>
      <c r="F32" s="35">
        <v>0</v>
      </c>
      <c r="G32" s="35">
        <v>0</v>
      </c>
      <c r="H32" s="35">
        <v>13.101059739011529</v>
      </c>
      <c r="I32" s="35">
        <v>0.4318078252323001</v>
      </c>
      <c r="J32" s="35">
        <v>0</v>
      </c>
      <c r="K32" s="35">
        <v>0</v>
      </c>
      <c r="L32" s="35">
        <v>1.7852422375979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9.2567179545901741</v>
      </c>
      <c r="S32" s="35">
        <v>0.47651304033180003</v>
      </c>
      <c r="T32" s="35">
        <v>0</v>
      </c>
      <c r="U32" s="35">
        <v>0</v>
      </c>
      <c r="V32" s="35">
        <v>0.56997963423200004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64.420409702641763</v>
      </c>
      <c r="AC32" s="35">
        <v>2.3545604228947008</v>
      </c>
      <c r="AD32" s="35">
        <v>0</v>
      </c>
      <c r="AE32" s="35">
        <v>0</v>
      </c>
      <c r="AF32" s="35">
        <v>15.990053002120296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59.379044940340336</v>
      </c>
      <c r="AM32" s="35">
        <v>1.9041142222959009</v>
      </c>
      <c r="AN32" s="35">
        <v>0</v>
      </c>
      <c r="AO32" s="35">
        <v>0</v>
      </c>
      <c r="AP32" s="35">
        <v>9.0780569047231037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188.1277187762775</v>
      </c>
      <c r="AW32" s="35">
        <v>14.865380972557729</v>
      </c>
      <c r="AX32" s="35">
        <v>0</v>
      </c>
      <c r="AY32" s="35">
        <v>0</v>
      </c>
      <c r="AZ32" s="35">
        <v>37.395070120480327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39.381762240180983</v>
      </c>
      <c r="BG32" s="35">
        <v>2.0752048973625001</v>
      </c>
      <c r="BH32" s="35">
        <v>0</v>
      </c>
      <c r="BI32" s="35">
        <v>0</v>
      </c>
      <c r="BJ32" s="35">
        <v>3.4769868173960008</v>
      </c>
      <c r="BK32" s="42">
        <f>SUM(C32:BJ32)</f>
        <v>464.73129364806681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0.66161019779999997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13.101059739011529</v>
      </c>
      <c r="I33" s="33">
        <f t="shared" si="10"/>
        <v>0.4318078252323001</v>
      </c>
      <c r="J33" s="33">
        <f t="shared" si="10"/>
        <v>0</v>
      </c>
      <c r="K33" s="33">
        <f t="shared" si="10"/>
        <v>0</v>
      </c>
      <c r="L33" s="33">
        <f t="shared" si="10"/>
        <v>1.7852422375979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9.2567179545901741</v>
      </c>
      <c r="S33" s="33">
        <f t="shared" si="10"/>
        <v>0.47651304033180003</v>
      </c>
      <c r="T33" s="33">
        <f t="shared" si="10"/>
        <v>0</v>
      </c>
      <c r="U33" s="33">
        <f t="shared" si="10"/>
        <v>0</v>
      </c>
      <c r="V33" s="33">
        <f t="shared" si="10"/>
        <v>0.56997963423200004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64.420409702641763</v>
      </c>
      <c r="AC33" s="33">
        <f t="shared" si="10"/>
        <v>2.3545604228947008</v>
      </c>
      <c r="AD33" s="33">
        <f t="shared" si="10"/>
        <v>0</v>
      </c>
      <c r="AE33" s="33">
        <f t="shared" si="10"/>
        <v>0</v>
      </c>
      <c r="AF33" s="33">
        <f t="shared" si="10"/>
        <v>15.990053002120296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59.379044940340336</v>
      </c>
      <c r="AM33" s="33">
        <f t="shared" si="10"/>
        <v>1.9041142222959009</v>
      </c>
      <c r="AN33" s="33">
        <f t="shared" si="10"/>
        <v>0</v>
      </c>
      <c r="AO33" s="33">
        <f t="shared" si="10"/>
        <v>0</v>
      </c>
      <c r="AP33" s="33">
        <f t="shared" si="10"/>
        <v>9.0780569047231037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188.1277187762775</v>
      </c>
      <c r="AW33" s="33">
        <f t="shared" si="10"/>
        <v>14.865380972557729</v>
      </c>
      <c r="AX33" s="33">
        <f t="shared" si="10"/>
        <v>0</v>
      </c>
      <c r="AY33" s="33">
        <f t="shared" si="10"/>
        <v>0</v>
      </c>
      <c r="AZ33" s="33">
        <f t="shared" si="10"/>
        <v>37.395070120480327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39.381762240180983</v>
      </c>
      <c r="BG33" s="33">
        <f t="shared" si="10"/>
        <v>2.0752048973625001</v>
      </c>
      <c r="BH33" s="33">
        <f t="shared" si="10"/>
        <v>0</v>
      </c>
      <c r="BI33" s="33">
        <f t="shared" si="10"/>
        <v>0</v>
      </c>
      <c r="BJ33" s="33">
        <f t="shared" si="10"/>
        <v>3.4769868173960008</v>
      </c>
      <c r="BK33" s="33">
        <f>SUM(BK32)</f>
        <v>464.73129364806681</v>
      </c>
    </row>
    <row r="34" spans="1:67" x14ac:dyDescent="0.2">
      <c r="A34" s="16" t="s">
        <v>77</v>
      </c>
      <c r="B34" s="20" t="s">
        <v>15</v>
      </c>
      <c r="C34" s="68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9"/>
    </row>
    <row r="35" spans="1:67" x14ac:dyDescent="0.2">
      <c r="A35" s="16"/>
      <c r="B35" s="29" t="s">
        <v>107</v>
      </c>
      <c r="C35" s="35">
        <v>0</v>
      </c>
      <c r="D35" s="35">
        <v>0.65844388353329997</v>
      </c>
      <c r="E35" s="35">
        <v>0</v>
      </c>
      <c r="F35" s="35">
        <v>0</v>
      </c>
      <c r="G35" s="35">
        <v>0</v>
      </c>
      <c r="H35" s="35">
        <v>4.408936057041605</v>
      </c>
      <c r="I35" s="35">
        <v>1.0193361431998</v>
      </c>
      <c r="J35" s="35">
        <v>0</v>
      </c>
      <c r="K35" s="35">
        <v>0</v>
      </c>
      <c r="L35" s="35">
        <v>2.9210173796648009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1.8447932773832001</v>
      </c>
      <c r="S35" s="35">
        <v>3.1880743633300006E-2</v>
      </c>
      <c r="T35" s="35">
        <v>0</v>
      </c>
      <c r="U35" s="35">
        <v>0</v>
      </c>
      <c r="V35" s="35">
        <v>0.6256504194325001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32.514314312859916</v>
      </c>
      <c r="AC35" s="35">
        <v>1.4659210840656998</v>
      </c>
      <c r="AD35" s="35">
        <v>2.2246259454999997</v>
      </c>
      <c r="AE35" s="35">
        <v>0</v>
      </c>
      <c r="AF35" s="35">
        <v>15.083159892220291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31.308683541823104</v>
      </c>
      <c r="AM35" s="35">
        <v>0.47077782416610003</v>
      </c>
      <c r="AN35" s="35">
        <v>8.3290951299999999E-2</v>
      </c>
      <c r="AO35" s="35">
        <v>0</v>
      </c>
      <c r="AP35" s="35">
        <v>5.4881411529931015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85.855243363442568</v>
      </c>
      <c r="AW35" s="35">
        <v>10.407706092963201</v>
      </c>
      <c r="AX35" s="35">
        <v>0</v>
      </c>
      <c r="AY35" s="35">
        <v>0</v>
      </c>
      <c r="AZ35" s="35">
        <v>48.769042350679833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16.494421041190552</v>
      </c>
      <c r="BG35" s="35">
        <v>2.0597547285327997</v>
      </c>
      <c r="BH35" s="35">
        <v>0</v>
      </c>
      <c r="BI35" s="35">
        <v>0</v>
      </c>
      <c r="BJ35" s="35">
        <v>3.4060343903978003</v>
      </c>
      <c r="BK35" s="36">
        <f>SUM(C35:BJ35)</f>
        <v>267.1411745760235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0.51326021973329994</v>
      </c>
      <c r="E36" s="35">
        <v>0</v>
      </c>
      <c r="F36" s="35">
        <v>0</v>
      </c>
      <c r="G36" s="35">
        <v>0</v>
      </c>
      <c r="H36" s="35">
        <v>0.31945838426539974</v>
      </c>
      <c r="I36" s="35">
        <v>0</v>
      </c>
      <c r="J36" s="35">
        <v>0</v>
      </c>
      <c r="K36" s="35">
        <v>0</v>
      </c>
      <c r="L36" s="35">
        <v>0.45575426463320012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0.23111971039830009</v>
      </c>
      <c r="S36" s="35">
        <v>3.2145924066600003E-2</v>
      </c>
      <c r="T36" s="35">
        <v>0</v>
      </c>
      <c r="U36" s="35">
        <v>0</v>
      </c>
      <c r="V36" s="35">
        <v>0.24139283923329999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16.971719966840872</v>
      </c>
      <c r="AC36" s="35">
        <v>2.5165527586314993</v>
      </c>
      <c r="AD36" s="35">
        <v>0.1003933333333</v>
      </c>
      <c r="AE36" s="35">
        <v>0</v>
      </c>
      <c r="AF36" s="35">
        <v>20.788086841151401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18.124052224444622</v>
      </c>
      <c r="AM36" s="35">
        <v>1.3265745445657</v>
      </c>
      <c r="AN36" s="35">
        <v>0</v>
      </c>
      <c r="AO36" s="35">
        <v>0</v>
      </c>
      <c r="AP36" s="35">
        <v>11.978278128022891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1.3378638765865003</v>
      </c>
      <c r="AW36" s="35">
        <v>0.56509452183309994</v>
      </c>
      <c r="AX36" s="35">
        <v>0</v>
      </c>
      <c r="AY36" s="35">
        <v>0</v>
      </c>
      <c r="AZ36" s="35">
        <v>1.2985014892658997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0.64729656365789756</v>
      </c>
      <c r="BG36" s="35">
        <v>3.8873563566600003E-2</v>
      </c>
      <c r="BH36" s="35">
        <v>0</v>
      </c>
      <c r="BI36" s="35">
        <v>0</v>
      </c>
      <c r="BJ36" s="35">
        <v>0.583606485733</v>
      </c>
      <c r="BK36" s="36">
        <f>SUM(C36:BJ36)</f>
        <v>78.07002563996339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0.47029637086659998</v>
      </c>
      <c r="E37" s="35">
        <v>0</v>
      </c>
      <c r="F37" s="35">
        <v>0</v>
      </c>
      <c r="G37" s="35">
        <v>0</v>
      </c>
      <c r="H37" s="35">
        <v>1.636611166112802</v>
      </c>
      <c r="I37" s="35">
        <v>7.5322666666000002E-3</v>
      </c>
      <c r="J37" s="35">
        <v>0</v>
      </c>
      <c r="K37" s="35">
        <v>0</v>
      </c>
      <c r="L37" s="35">
        <v>0.63063738916590006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1.4737951706489032</v>
      </c>
      <c r="S37" s="35">
        <v>1.1341102246665</v>
      </c>
      <c r="T37" s="35">
        <v>0</v>
      </c>
      <c r="U37" s="35">
        <v>0</v>
      </c>
      <c r="V37" s="35">
        <v>0.26408508206639997</v>
      </c>
      <c r="W37" s="35">
        <v>0</v>
      </c>
      <c r="X37" s="35">
        <v>2.0000000000000002E-5</v>
      </c>
      <c r="Y37" s="35">
        <v>0</v>
      </c>
      <c r="Z37" s="35">
        <v>0</v>
      </c>
      <c r="AA37" s="35">
        <v>0</v>
      </c>
      <c r="AB37" s="35">
        <v>28.690643720250865</v>
      </c>
      <c r="AC37" s="35">
        <v>3.9958391715658985</v>
      </c>
      <c r="AD37" s="35">
        <v>0</v>
      </c>
      <c r="AE37" s="35">
        <v>0</v>
      </c>
      <c r="AF37" s="35">
        <v>29.51930151072801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36.663903751897521</v>
      </c>
      <c r="AM37" s="35">
        <v>3.3414250211325016</v>
      </c>
      <c r="AN37" s="35">
        <v>8.9730000000000004E-2</v>
      </c>
      <c r="AO37" s="35">
        <v>0</v>
      </c>
      <c r="AP37" s="35">
        <v>20.742054390492552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7.278961210849566</v>
      </c>
      <c r="AW37" s="35">
        <v>0.39381946826629993</v>
      </c>
      <c r="AX37" s="35">
        <v>0</v>
      </c>
      <c r="AY37" s="35">
        <v>0</v>
      </c>
      <c r="AZ37" s="35">
        <v>5.6074462660321025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3.7376027695513323</v>
      </c>
      <c r="BG37" s="35">
        <v>0.46031495026660002</v>
      </c>
      <c r="BH37" s="35">
        <v>0</v>
      </c>
      <c r="BI37" s="35">
        <v>0</v>
      </c>
      <c r="BJ37" s="35">
        <v>1.9920137089994991</v>
      </c>
      <c r="BK37" s="36">
        <f>SUM(C37:BJ37)</f>
        <v>148.13014361022644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0.41829674016660001</v>
      </c>
      <c r="E38" s="35">
        <v>0</v>
      </c>
      <c r="F38" s="35">
        <v>0</v>
      </c>
      <c r="G38" s="35">
        <v>0</v>
      </c>
      <c r="H38" s="35">
        <v>1.3434197542182007</v>
      </c>
      <c r="I38" s="35">
        <v>4.1913333333000007E-3</v>
      </c>
      <c r="J38" s="35">
        <v>0</v>
      </c>
      <c r="K38" s="35">
        <v>0</v>
      </c>
      <c r="L38" s="35">
        <v>2.1204215927324999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0.70789005778660163</v>
      </c>
      <c r="S38" s="35">
        <v>4.6736678666000004E-3</v>
      </c>
      <c r="T38" s="35">
        <v>0</v>
      </c>
      <c r="U38" s="35">
        <v>0</v>
      </c>
      <c r="V38" s="35">
        <v>0.18271751233319999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17.487388601570267</v>
      </c>
      <c r="AC38" s="35">
        <v>3.1242554738974007</v>
      </c>
      <c r="AD38" s="35">
        <v>0</v>
      </c>
      <c r="AE38" s="35">
        <v>0</v>
      </c>
      <c r="AF38" s="35">
        <v>19.542861251881515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18.156723053579537</v>
      </c>
      <c r="AM38" s="35">
        <v>1.8092742980317995</v>
      </c>
      <c r="AN38" s="35">
        <v>0</v>
      </c>
      <c r="AO38" s="35">
        <v>0</v>
      </c>
      <c r="AP38" s="35">
        <v>9.6708095894224648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4.4462203848098207</v>
      </c>
      <c r="AW38" s="35">
        <v>0.25799482599910006</v>
      </c>
      <c r="AX38" s="35">
        <v>0</v>
      </c>
      <c r="AY38" s="35">
        <v>0</v>
      </c>
      <c r="AZ38" s="35">
        <v>3.5814824530633009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2.8382096191553874</v>
      </c>
      <c r="BG38" s="35">
        <v>1.2234841034997002</v>
      </c>
      <c r="BH38" s="35">
        <v>0</v>
      </c>
      <c r="BI38" s="35">
        <v>0</v>
      </c>
      <c r="BJ38" s="35">
        <v>1.2288474601989001</v>
      </c>
      <c r="BK38" s="36">
        <f t="shared" ref="BK38:BK41" si="11">SUM(C38:BJ38)</f>
        <v>88.149161773546211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0.47885144523329998</v>
      </c>
      <c r="E39" s="35">
        <v>0</v>
      </c>
      <c r="F39" s="35">
        <v>0</v>
      </c>
      <c r="G39" s="35">
        <v>0</v>
      </c>
      <c r="H39" s="35">
        <v>0.86184143911680022</v>
      </c>
      <c r="I39" s="35">
        <v>6.6706666666000005E-3</v>
      </c>
      <c r="J39" s="35">
        <v>0</v>
      </c>
      <c r="K39" s="35">
        <v>0</v>
      </c>
      <c r="L39" s="35">
        <v>0.74191839769969992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0.67656856904950124</v>
      </c>
      <c r="S39" s="35">
        <v>9.6782273333099994E-2</v>
      </c>
      <c r="T39" s="35">
        <v>0</v>
      </c>
      <c r="U39" s="35">
        <v>0</v>
      </c>
      <c r="V39" s="35">
        <v>0.16866633656630001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6.5648821007914284</v>
      </c>
      <c r="AC39" s="35">
        <v>1.0413066666661999</v>
      </c>
      <c r="AD39" s="35">
        <v>0</v>
      </c>
      <c r="AE39" s="35">
        <v>0</v>
      </c>
      <c r="AF39" s="35">
        <v>8.1529364982620098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7.3137441442414328</v>
      </c>
      <c r="AM39" s="35">
        <v>0.65847642229930015</v>
      </c>
      <c r="AN39" s="35">
        <v>0</v>
      </c>
      <c r="AO39" s="35">
        <v>0</v>
      </c>
      <c r="AP39" s="35">
        <v>4.1414779744962997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2.241424694180389</v>
      </c>
      <c r="AW39" s="35">
        <v>4.2802107599700004E-2</v>
      </c>
      <c r="AX39" s="35">
        <v>0</v>
      </c>
      <c r="AY39" s="35">
        <v>0</v>
      </c>
      <c r="AZ39" s="35">
        <v>2.0641194094650999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0.89574575035520132</v>
      </c>
      <c r="BG39" s="35">
        <v>0.10394482476650001</v>
      </c>
      <c r="BH39" s="35">
        <v>0</v>
      </c>
      <c r="BI39" s="35">
        <v>0</v>
      </c>
      <c r="BJ39" s="35">
        <v>0.24829694916630002</v>
      </c>
      <c r="BK39" s="36">
        <f t="shared" si="11"/>
        <v>36.50045666995517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0.64328912376659997</v>
      </c>
      <c r="E40" s="35">
        <v>0</v>
      </c>
      <c r="F40" s="35">
        <v>0</v>
      </c>
      <c r="G40" s="35">
        <v>0</v>
      </c>
      <c r="H40" s="35">
        <v>5.4841962435979879</v>
      </c>
      <c r="I40" s="35">
        <v>2.9792598659993996</v>
      </c>
      <c r="J40" s="35">
        <v>0</v>
      </c>
      <c r="K40" s="35">
        <v>0</v>
      </c>
      <c r="L40" s="35">
        <v>2.0212612141317994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3.5115053733380011</v>
      </c>
      <c r="S40" s="35">
        <v>3.2350025480333002</v>
      </c>
      <c r="T40" s="35">
        <v>0</v>
      </c>
      <c r="U40" s="35">
        <v>0</v>
      </c>
      <c r="V40" s="35">
        <v>1.0854994077655999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66.164748629012166</v>
      </c>
      <c r="AC40" s="35">
        <v>6.5695260893981997</v>
      </c>
      <c r="AD40" s="35">
        <v>3.7024492623333001</v>
      </c>
      <c r="AE40" s="35">
        <v>0</v>
      </c>
      <c r="AF40" s="35">
        <v>30.821189140081604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68.005827402654219</v>
      </c>
      <c r="AM40" s="35">
        <v>1.7718608467324</v>
      </c>
      <c r="AN40" s="35">
        <v>0</v>
      </c>
      <c r="AO40" s="35">
        <v>0</v>
      </c>
      <c r="AP40" s="35">
        <v>14.952377098354102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67.739307898037708</v>
      </c>
      <c r="AW40" s="35">
        <v>5.0922762629633018</v>
      </c>
      <c r="AX40" s="35">
        <v>0</v>
      </c>
      <c r="AY40" s="35">
        <v>0</v>
      </c>
      <c r="AZ40" s="35">
        <v>30.485941731317393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16.706693936660354</v>
      </c>
      <c r="BG40" s="35">
        <v>0.80083956149939994</v>
      </c>
      <c r="BH40" s="35">
        <v>0</v>
      </c>
      <c r="BI40" s="35">
        <v>0</v>
      </c>
      <c r="BJ40" s="35">
        <v>3.1676867582305994</v>
      </c>
      <c r="BK40" s="36">
        <f t="shared" ref="BK40" si="12">SUM(C40:BJ40)</f>
        <v>334.94073839390745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0.45681969359999997</v>
      </c>
      <c r="E41" s="35">
        <v>0</v>
      </c>
      <c r="F41" s="35">
        <v>0</v>
      </c>
      <c r="G41" s="35">
        <v>0</v>
      </c>
      <c r="H41" s="35">
        <v>0.4724265691933997</v>
      </c>
      <c r="I41" s="35">
        <v>3.6618666666599999E-2</v>
      </c>
      <c r="J41" s="35">
        <v>0</v>
      </c>
      <c r="K41" s="35">
        <v>0</v>
      </c>
      <c r="L41" s="35">
        <v>0.60400109796620005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0.43514484792649955</v>
      </c>
      <c r="S41" s="35">
        <v>0</v>
      </c>
      <c r="T41" s="35">
        <v>0</v>
      </c>
      <c r="U41" s="35">
        <v>0</v>
      </c>
      <c r="V41" s="35">
        <v>0.32768658119970001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18.471462128278919</v>
      </c>
      <c r="AC41" s="35">
        <v>3.5649036791646025</v>
      </c>
      <c r="AD41" s="35">
        <v>6.5643333332999999E-3</v>
      </c>
      <c r="AE41" s="35">
        <v>0</v>
      </c>
      <c r="AF41" s="35">
        <v>22.998425138747802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22.81208987315085</v>
      </c>
      <c r="AM41" s="35">
        <v>3.4393875071646014</v>
      </c>
      <c r="AN41" s="35">
        <v>0</v>
      </c>
      <c r="AO41" s="35">
        <v>0</v>
      </c>
      <c r="AP41" s="35">
        <v>15.826959583351719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2.8675322861726937</v>
      </c>
      <c r="AW41" s="35">
        <v>0.44775182419990001</v>
      </c>
      <c r="AX41" s="35">
        <v>0</v>
      </c>
      <c r="AY41" s="35">
        <v>0</v>
      </c>
      <c r="AZ41" s="35">
        <v>1.1733869070655001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1.2827188766841009</v>
      </c>
      <c r="BG41" s="35">
        <v>0.45072064999979999</v>
      </c>
      <c r="BH41" s="35">
        <v>4.4581666666599996E-2</v>
      </c>
      <c r="BI41" s="35">
        <v>0</v>
      </c>
      <c r="BJ41" s="35">
        <v>0.43528135446600003</v>
      </c>
      <c r="BK41" s="36">
        <f t="shared" si="11"/>
        <v>96.154463264998782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0.49296849110000002</v>
      </c>
      <c r="E42" s="35">
        <v>0</v>
      </c>
      <c r="F42" s="35">
        <v>0</v>
      </c>
      <c r="G42" s="35">
        <v>0</v>
      </c>
      <c r="H42" s="35">
        <v>2.377801888209699</v>
      </c>
      <c r="I42" s="35">
        <v>4.6956915499800009E-2</v>
      </c>
      <c r="J42" s="35">
        <v>0</v>
      </c>
      <c r="K42" s="35">
        <v>0</v>
      </c>
      <c r="L42" s="35">
        <v>0.90662090303259979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1.7710107335774017</v>
      </c>
      <c r="S42" s="35">
        <v>3.7361760133099997E-2</v>
      </c>
      <c r="T42" s="35">
        <v>0</v>
      </c>
      <c r="U42" s="35">
        <v>0</v>
      </c>
      <c r="V42" s="35">
        <v>0.36538092076610001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40.315489048134083</v>
      </c>
      <c r="AC42" s="35">
        <v>4.3125132678635962</v>
      </c>
      <c r="AD42" s="35">
        <v>0</v>
      </c>
      <c r="AE42" s="35">
        <v>0</v>
      </c>
      <c r="AF42" s="35">
        <v>30.485035585909078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45.526845316093052</v>
      </c>
      <c r="AM42" s="35">
        <v>1.6129716790975011</v>
      </c>
      <c r="AN42" s="35">
        <v>0</v>
      </c>
      <c r="AO42" s="35">
        <v>0</v>
      </c>
      <c r="AP42" s="35">
        <v>14.564258852683798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8.9827947585655785</v>
      </c>
      <c r="AW42" s="35">
        <v>2.1233654023655988</v>
      </c>
      <c r="AX42" s="35">
        <v>0</v>
      </c>
      <c r="AY42" s="35">
        <v>0</v>
      </c>
      <c r="AZ42" s="35">
        <v>4.5439349792638994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4.2584611913545345</v>
      </c>
      <c r="BG42" s="35">
        <v>0.14342901046609999</v>
      </c>
      <c r="BH42" s="35">
        <v>0</v>
      </c>
      <c r="BI42" s="35">
        <v>0</v>
      </c>
      <c r="BJ42" s="35">
        <v>1.6382304331647002</v>
      </c>
      <c r="BK42" s="36">
        <f>SUM(C42:BJ42)</f>
        <v>164.50543113728023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2.6885062301999003</v>
      </c>
      <c r="E43" s="35">
        <v>0</v>
      </c>
      <c r="F43" s="35">
        <v>0</v>
      </c>
      <c r="G43" s="35">
        <v>0</v>
      </c>
      <c r="H43" s="35">
        <v>3.8112719433440962</v>
      </c>
      <c r="I43" s="35">
        <v>51.744099019266301</v>
      </c>
      <c r="J43" s="35">
        <v>0</v>
      </c>
      <c r="K43" s="35">
        <v>0</v>
      </c>
      <c r="L43" s="35">
        <v>1.5238523970989006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2.2201069991771001</v>
      </c>
      <c r="S43" s="35">
        <v>5.8009950257997005</v>
      </c>
      <c r="T43" s="35">
        <v>0</v>
      </c>
      <c r="U43" s="35">
        <v>0</v>
      </c>
      <c r="V43" s="35">
        <v>0.32438600083290003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16.585897966345374</v>
      </c>
      <c r="AC43" s="35">
        <v>2.1167074247974993</v>
      </c>
      <c r="AD43" s="35">
        <v>0.43875246473329998</v>
      </c>
      <c r="AE43" s="35">
        <v>0</v>
      </c>
      <c r="AF43" s="35">
        <v>5.6709856757643013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14.373715850582235</v>
      </c>
      <c r="AM43" s="35">
        <v>1.8551660377652006</v>
      </c>
      <c r="AN43" s="35">
        <v>0.39750589443330003</v>
      </c>
      <c r="AO43" s="35">
        <v>0</v>
      </c>
      <c r="AP43" s="35">
        <v>2.1289576766649998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17.837342650465406</v>
      </c>
      <c r="AW43" s="35">
        <v>51.2147321049654</v>
      </c>
      <c r="AX43" s="35">
        <v>0</v>
      </c>
      <c r="AY43" s="35">
        <v>0</v>
      </c>
      <c r="AZ43" s="35">
        <v>5.0006140138638022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5.8043067133288959</v>
      </c>
      <c r="BG43" s="35">
        <v>6.8765680099900001E-2</v>
      </c>
      <c r="BH43" s="35">
        <v>0</v>
      </c>
      <c r="BI43" s="35">
        <v>0</v>
      </c>
      <c r="BJ43" s="35">
        <v>0.6671825031994999</v>
      </c>
      <c r="BK43" s="36">
        <f>SUM(C43:BJ43)</f>
        <v>192.273850272728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0.68669119589999994</v>
      </c>
      <c r="E44" s="35">
        <v>0</v>
      </c>
      <c r="F44" s="35">
        <v>0</v>
      </c>
      <c r="G44" s="35">
        <v>0</v>
      </c>
      <c r="H44" s="35">
        <v>4.2963150819753961</v>
      </c>
      <c r="I44" s="35">
        <v>6.4728953466399994E-2</v>
      </c>
      <c r="J44" s="35">
        <v>0</v>
      </c>
      <c r="K44" s="35">
        <v>0</v>
      </c>
      <c r="L44" s="35">
        <v>1.6812821623988008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2.5924135977447991</v>
      </c>
      <c r="S44" s="35">
        <v>0</v>
      </c>
      <c r="T44" s="35">
        <v>0</v>
      </c>
      <c r="U44" s="35">
        <v>0</v>
      </c>
      <c r="V44" s="35">
        <v>0.21086738599959995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5.7005054516942995</v>
      </c>
      <c r="AC44" s="35">
        <v>0.16975097996649999</v>
      </c>
      <c r="AD44" s="35">
        <v>0</v>
      </c>
      <c r="AE44" s="35">
        <v>0</v>
      </c>
      <c r="AF44" s="35">
        <v>1.3355064507655003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4.2933752772923963</v>
      </c>
      <c r="AM44" s="35">
        <v>8.4885319433100001E-2</v>
      </c>
      <c r="AN44" s="35">
        <v>0</v>
      </c>
      <c r="AO44" s="35">
        <v>0</v>
      </c>
      <c r="AP44" s="35">
        <v>0.57899150806630006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9.7632197288640228</v>
      </c>
      <c r="AW44" s="35">
        <v>2.6773059451996009</v>
      </c>
      <c r="AX44" s="35">
        <v>2.6797122332999999E-3</v>
      </c>
      <c r="AY44" s="35">
        <v>0</v>
      </c>
      <c r="AZ44" s="35">
        <v>7.6039935249319024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2.468416306180496</v>
      </c>
      <c r="BG44" s="35">
        <v>0.5765274118</v>
      </c>
      <c r="BH44" s="35">
        <v>0</v>
      </c>
      <c r="BI44" s="35">
        <v>0</v>
      </c>
      <c r="BJ44" s="35">
        <v>0.1091676132998</v>
      </c>
      <c r="BK44" s="36">
        <f>SUM(C44:BJ44)</f>
        <v>44.89662360721222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0.39329673999999998</v>
      </c>
      <c r="E45" s="45">
        <v>0</v>
      </c>
      <c r="F45" s="45">
        <v>0</v>
      </c>
      <c r="G45" s="45">
        <v>0</v>
      </c>
      <c r="H45" s="45">
        <v>1.8456606341731094</v>
      </c>
      <c r="I45" s="45">
        <v>1.66416007998E-2</v>
      </c>
      <c r="J45" s="45">
        <v>0</v>
      </c>
      <c r="K45" s="45">
        <v>0</v>
      </c>
      <c r="L45" s="45">
        <v>0.65308858836589989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1.6106072289380053</v>
      </c>
      <c r="S45" s="45">
        <v>0.14647923379979999</v>
      </c>
      <c r="T45" s="45">
        <v>0</v>
      </c>
      <c r="U45" s="45">
        <v>0</v>
      </c>
      <c r="V45" s="45">
        <v>0.69304489693239979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19.517012927100101</v>
      </c>
      <c r="AC45" s="45">
        <v>1.6885096020638997</v>
      </c>
      <c r="AD45" s="45">
        <v>0</v>
      </c>
      <c r="AE45" s="45">
        <v>0</v>
      </c>
      <c r="AF45" s="45">
        <v>13.342437888783889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27.2665174905698</v>
      </c>
      <c r="AM45" s="45">
        <v>1.2449742362980003</v>
      </c>
      <c r="AN45" s="45">
        <v>0</v>
      </c>
      <c r="AO45" s="45">
        <v>0</v>
      </c>
      <c r="AP45" s="45">
        <v>11.874552479985814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7.8639989478856762</v>
      </c>
      <c r="AW45" s="45">
        <v>0.3644608583993999</v>
      </c>
      <c r="AX45" s="45">
        <v>0</v>
      </c>
      <c r="AY45" s="45">
        <v>0</v>
      </c>
      <c r="AZ45" s="45">
        <v>3.5255641376298983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6.1049856034286316</v>
      </c>
      <c r="BG45" s="45">
        <v>0.1718470969326</v>
      </c>
      <c r="BH45" s="45">
        <v>0</v>
      </c>
      <c r="BI45" s="45">
        <v>0</v>
      </c>
      <c r="BJ45" s="45">
        <v>1.3913554637317995</v>
      </c>
      <c r="BK45" s="36">
        <f>SUM(C45:BJ45)</f>
        <v>99.715035655818511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7.9007201340995996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26.857939161248499</v>
      </c>
      <c r="I46" s="31">
        <f t="shared" si="13"/>
        <v>55.9260354315646</v>
      </c>
      <c r="J46" s="31">
        <f t="shared" si="13"/>
        <v>0</v>
      </c>
      <c r="K46" s="31">
        <f t="shared" si="13"/>
        <v>0</v>
      </c>
      <c r="L46" s="31">
        <f t="shared" si="13"/>
        <v>14.259855386890303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17.074955565968313</v>
      </c>
      <c r="S46" s="31">
        <f t="shared" si="13"/>
        <v>10.519431401332001</v>
      </c>
      <c r="T46" s="31">
        <f t="shared" si="13"/>
        <v>0</v>
      </c>
      <c r="U46" s="31">
        <f t="shared" si="13"/>
        <v>0</v>
      </c>
      <c r="V46" s="31">
        <f t="shared" si="13"/>
        <v>4.4893773831279988</v>
      </c>
      <c r="W46" s="31">
        <f t="shared" si="13"/>
        <v>0</v>
      </c>
      <c r="X46" s="31">
        <f t="shared" si="13"/>
        <v>2.0000000000000002E-5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268.9840648528783</v>
      </c>
      <c r="AC46" s="31">
        <f t="shared" si="13"/>
        <v>30.565786198080996</v>
      </c>
      <c r="AD46" s="31">
        <f t="shared" si="13"/>
        <v>6.4727853392331998</v>
      </c>
      <c r="AE46" s="31">
        <f t="shared" si="13"/>
        <v>0</v>
      </c>
      <c r="AF46" s="31">
        <f t="shared" si="13"/>
        <v>197.73992587429541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293.84547792632878</v>
      </c>
      <c r="AM46" s="31">
        <f t="shared" si="13"/>
        <v>17.615773736686201</v>
      </c>
      <c r="AN46" s="31">
        <f t="shared" si="13"/>
        <v>0.57052684573330004</v>
      </c>
      <c r="AO46" s="31">
        <f t="shared" si="13"/>
        <v>0</v>
      </c>
      <c r="AP46" s="31">
        <f t="shared" si="13"/>
        <v>111.94685843453402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216.21390979985992</v>
      </c>
      <c r="AW46" s="31">
        <f t="shared" si="13"/>
        <v>73.587309414754614</v>
      </c>
      <c r="AX46" s="31">
        <f t="shared" si="13"/>
        <v>2.6797122332999999E-3</v>
      </c>
      <c r="AY46" s="31">
        <f t="shared" si="13"/>
        <v>0</v>
      </c>
      <c r="AZ46" s="31">
        <f t="shared" si="13"/>
        <v>113.65402726257864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61.23885837154738</v>
      </c>
      <c r="BG46" s="31">
        <f t="shared" si="13"/>
        <v>6.0985015814299999</v>
      </c>
      <c r="BH46" s="31">
        <f t="shared" si="13"/>
        <v>4.4581666666599996E-2</v>
      </c>
      <c r="BI46" s="31">
        <f t="shared" si="13"/>
        <v>0</v>
      </c>
      <c r="BJ46" s="31">
        <f t="shared" si="13"/>
        <v>14.867703120587898</v>
      </c>
      <c r="BK46" s="33">
        <f t="shared" si="13"/>
        <v>1550.4771046016601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8.5623303318995987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39.958998900260028</v>
      </c>
      <c r="I47" s="31">
        <f t="shared" si="14"/>
        <v>56.357843256796897</v>
      </c>
      <c r="J47" s="31">
        <f t="shared" si="14"/>
        <v>0</v>
      </c>
      <c r="K47" s="31">
        <f t="shared" si="14"/>
        <v>0</v>
      </c>
      <c r="L47" s="31">
        <f t="shared" si="14"/>
        <v>16.045097624488204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26.331673520558489</v>
      </c>
      <c r="S47" s="31">
        <f t="shared" si="14"/>
        <v>10.995944441663802</v>
      </c>
      <c r="T47" s="31">
        <f t="shared" si="14"/>
        <v>0</v>
      </c>
      <c r="U47" s="31">
        <f t="shared" si="14"/>
        <v>0</v>
      </c>
      <c r="V47" s="31">
        <f t="shared" si="14"/>
        <v>5.0593570173599991</v>
      </c>
      <c r="W47" s="31">
        <f t="shared" si="14"/>
        <v>0</v>
      </c>
      <c r="X47" s="31">
        <f t="shared" si="14"/>
        <v>2.0000000000000002E-5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333.4044745555201</v>
      </c>
      <c r="AC47" s="31">
        <f t="shared" si="14"/>
        <v>32.9203466209757</v>
      </c>
      <c r="AD47" s="31">
        <f t="shared" si="14"/>
        <v>6.4727853392331998</v>
      </c>
      <c r="AE47" s="31">
        <f t="shared" si="14"/>
        <v>0</v>
      </c>
      <c r="AF47" s="31">
        <f t="shared" si="14"/>
        <v>213.72997887641571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353.22452286666913</v>
      </c>
      <c r="AM47" s="31">
        <f t="shared" si="14"/>
        <v>19.519887958982103</v>
      </c>
      <c r="AN47" s="31">
        <f t="shared" si="14"/>
        <v>0.57052684573330004</v>
      </c>
      <c r="AO47" s="31">
        <f t="shared" si="14"/>
        <v>0</v>
      </c>
      <c r="AP47" s="31">
        <f t="shared" si="14"/>
        <v>121.02491533925712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404.3416285761374</v>
      </c>
      <c r="AW47" s="31">
        <f t="shared" si="14"/>
        <v>88.452690387312344</v>
      </c>
      <c r="AX47" s="31">
        <f t="shared" si="14"/>
        <v>2.6797122332999999E-3</v>
      </c>
      <c r="AY47" s="31">
        <f t="shared" si="14"/>
        <v>0</v>
      </c>
      <c r="AZ47" s="31">
        <f t="shared" si="14"/>
        <v>151.04909738305895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100.62062061172836</v>
      </c>
      <c r="BG47" s="31">
        <f t="shared" si="14"/>
        <v>8.1737064787925</v>
      </c>
      <c r="BH47" s="31">
        <f t="shared" si="14"/>
        <v>4.4581666666599996E-2</v>
      </c>
      <c r="BI47" s="31">
        <f t="shared" si="14"/>
        <v>0</v>
      </c>
      <c r="BJ47" s="31">
        <f t="shared" si="14"/>
        <v>18.344689937983897</v>
      </c>
      <c r="BK47" s="33">
        <f>BK46+BK33</f>
        <v>2015.208398249727</v>
      </c>
    </row>
    <row r="48" spans="1:67" ht="3" customHeight="1" x14ac:dyDescent="0.2">
      <c r="A48" s="16"/>
      <c r="B48" s="20"/>
      <c r="C48" s="68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9"/>
    </row>
    <row r="49" spans="1:67" x14ac:dyDescent="0.2">
      <c r="A49" s="16" t="s">
        <v>16</v>
      </c>
      <c r="B49" s="19" t="s">
        <v>8</v>
      </c>
      <c r="C49" s="68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9"/>
    </row>
    <row r="50" spans="1:67" x14ac:dyDescent="0.2">
      <c r="A50" s="16" t="s">
        <v>76</v>
      </c>
      <c r="B50" s="20" t="s">
        <v>17</v>
      </c>
      <c r="C50" s="68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9"/>
    </row>
    <row r="51" spans="1:67" x14ac:dyDescent="0.2">
      <c r="A51" s="16"/>
      <c r="B51" s="21" t="s">
        <v>116</v>
      </c>
      <c r="C51" s="31">
        <v>0</v>
      </c>
      <c r="D51" s="31">
        <v>0.64152408693329999</v>
      </c>
      <c r="E51" s="31">
        <v>0</v>
      </c>
      <c r="F51" s="31">
        <v>0</v>
      </c>
      <c r="G51" s="31">
        <v>0</v>
      </c>
      <c r="H51" s="31">
        <v>0.19064814259909998</v>
      </c>
      <c r="I51" s="31">
        <v>5.3559499999999993E-4</v>
      </c>
      <c r="J51" s="31">
        <v>0</v>
      </c>
      <c r="K51" s="31">
        <v>0</v>
      </c>
      <c r="L51" s="31">
        <v>1.1354827533299999E-2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5.3003864898600012E-2</v>
      </c>
      <c r="S51" s="31">
        <v>0</v>
      </c>
      <c r="T51" s="31">
        <v>0</v>
      </c>
      <c r="U51" s="31">
        <v>0</v>
      </c>
      <c r="V51" s="31">
        <v>2.1075784266600003E-2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0.84893419172799989</v>
      </c>
      <c r="AC51" s="31">
        <v>9.7486931033199983E-2</v>
      </c>
      <c r="AD51" s="31">
        <v>0</v>
      </c>
      <c r="AE51" s="31">
        <v>0</v>
      </c>
      <c r="AF51" s="31">
        <v>1.1214766162658998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0.83253019899189984</v>
      </c>
      <c r="AM51" s="31">
        <v>4.6145837966600003E-2</v>
      </c>
      <c r="AN51" s="31">
        <v>0</v>
      </c>
      <c r="AO51" s="31">
        <v>0</v>
      </c>
      <c r="AP51" s="31">
        <v>0.81507363916580011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1.6401438703952005</v>
      </c>
      <c r="AW51" s="31">
        <v>0.8442659502662998</v>
      </c>
      <c r="AX51" s="31">
        <v>0</v>
      </c>
      <c r="AY51" s="31">
        <v>0</v>
      </c>
      <c r="AZ51" s="31">
        <v>2.569452655199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0.32512479243069986</v>
      </c>
      <c r="BG51" s="31">
        <v>0.30477873933330002</v>
      </c>
      <c r="BH51" s="31">
        <v>0</v>
      </c>
      <c r="BI51" s="31">
        <v>0</v>
      </c>
      <c r="BJ51" s="31">
        <v>0.42931424573299998</v>
      </c>
      <c r="BK51" s="34">
        <f>SUM(C51:BJ51)</f>
        <v>10.792869969739799</v>
      </c>
    </row>
    <row r="52" spans="1:67" x14ac:dyDescent="0.2">
      <c r="A52" s="16"/>
      <c r="B52" s="21" t="s">
        <v>119</v>
      </c>
      <c r="C52" s="31">
        <v>0</v>
      </c>
      <c r="D52" s="31">
        <v>0.57390702300000007</v>
      </c>
      <c r="E52" s="31">
        <v>0</v>
      </c>
      <c r="F52" s="31">
        <v>0</v>
      </c>
      <c r="G52" s="31">
        <v>0</v>
      </c>
      <c r="H52" s="31">
        <v>1.4951157431868003</v>
      </c>
      <c r="I52" s="31">
        <v>8.8262314099899999E-2</v>
      </c>
      <c r="J52" s="31">
        <v>0</v>
      </c>
      <c r="K52" s="31">
        <v>0</v>
      </c>
      <c r="L52" s="31">
        <v>1.0379058507987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1.4061503918877003</v>
      </c>
      <c r="S52" s="31">
        <v>9.3198719999999999E-2</v>
      </c>
      <c r="T52" s="31">
        <v>0</v>
      </c>
      <c r="U52" s="31">
        <v>0</v>
      </c>
      <c r="V52" s="31">
        <v>0.3937290128660999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42.64349773068205</v>
      </c>
      <c r="AC52" s="31">
        <v>3.5230809404650003</v>
      </c>
      <c r="AD52" s="31">
        <v>0.1334016643333</v>
      </c>
      <c r="AE52" s="31">
        <v>0</v>
      </c>
      <c r="AF52" s="31">
        <v>45.622312739146359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49.937529829251773</v>
      </c>
      <c r="AM52" s="31">
        <v>4.1904616209989012</v>
      </c>
      <c r="AN52" s="31">
        <v>0</v>
      </c>
      <c r="AO52" s="31">
        <v>0</v>
      </c>
      <c r="AP52" s="31">
        <v>25.831920533048983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13.896689270285632</v>
      </c>
      <c r="AW52" s="31">
        <v>2.1935726475324997</v>
      </c>
      <c r="AX52" s="31">
        <v>0</v>
      </c>
      <c r="AY52" s="31">
        <v>0</v>
      </c>
      <c r="AZ52" s="31">
        <v>14.756414298393404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5.5215371756417531</v>
      </c>
      <c r="BG52" s="31">
        <v>0.65084476679959991</v>
      </c>
      <c r="BH52" s="31">
        <v>0</v>
      </c>
      <c r="BI52" s="31">
        <v>0</v>
      </c>
      <c r="BJ52" s="31">
        <v>3.8583973621645002</v>
      </c>
      <c r="BK52" s="34">
        <f>SUM(C52:BJ52)</f>
        <v>217.84792963458293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1.2154311099332999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1.6857638857859003</v>
      </c>
      <c r="I53" s="31">
        <f t="shared" si="15"/>
        <v>8.8797909099899999E-2</v>
      </c>
      <c r="J53" s="31">
        <f t="shared" si="15"/>
        <v>0</v>
      </c>
      <c r="K53" s="31">
        <f t="shared" si="15"/>
        <v>0</v>
      </c>
      <c r="L53" s="31">
        <f t="shared" si="15"/>
        <v>1.049260678332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1.4591542567863003</v>
      </c>
      <c r="S53" s="31">
        <f t="shared" si="15"/>
        <v>9.3198719999999999E-2</v>
      </c>
      <c r="T53" s="31">
        <f t="shared" si="15"/>
        <v>0</v>
      </c>
      <c r="U53" s="31">
        <f t="shared" si="15"/>
        <v>0</v>
      </c>
      <c r="V53" s="31">
        <f t="shared" si="15"/>
        <v>0.41480479713269991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43.492431922410049</v>
      </c>
      <c r="AC53" s="31">
        <f t="shared" si="15"/>
        <v>3.6205678714982001</v>
      </c>
      <c r="AD53" s="31">
        <f t="shared" si="15"/>
        <v>0.1334016643333</v>
      </c>
      <c r="AE53" s="31">
        <f t="shared" si="15"/>
        <v>0</v>
      </c>
      <c r="AF53" s="31">
        <f t="shared" si="15"/>
        <v>46.743789355412261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50.77006002824367</v>
      </c>
      <c r="AM53" s="31">
        <f t="shared" si="15"/>
        <v>4.2366074589655014</v>
      </c>
      <c r="AN53" s="31">
        <f t="shared" si="15"/>
        <v>0</v>
      </c>
      <c r="AO53" s="31">
        <f t="shared" si="15"/>
        <v>0</v>
      </c>
      <c r="AP53" s="31">
        <f t="shared" si="15"/>
        <v>26.646994172214782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15.536833140680834</v>
      </c>
      <c r="AW53" s="31">
        <f t="shared" si="15"/>
        <v>3.0378385977987996</v>
      </c>
      <c r="AX53" s="31">
        <f t="shared" si="15"/>
        <v>0</v>
      </c>
      <c r="AY53" s="31">
        <f t="shared" si="15"/>
        <v>0</v>
      </c>
      <c r="AZ53" s="31">
        <f t="shared" si="15"/>
        <v>17.325866953592403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5.8466619680724525</v>
      </c>
      <c r="BG53" s="31">
        <f t="shared" si="15"/>
        <v>0.95562350613289992</v>
      </c>
      <c r="BH53" s="31">
        <f t="shared" si="15"/>
        <v>0</v>
      </c>
      <c r="BI53" s="31">
        <f t="shared" si="15"/>
        <v>0</v>
      </c>
      <c r="BJ53" s="31">
        <f t="shared" si="15"/>
        <v>4.2877116078975002</v>
      </c>
      <c r="BK53" s="31">
        <f t="shared" si="15"/>
        <v>228.64079960432272</v>
      </c>
    </row>
    <row r="54" spans="1:67" ht="2.25" customHeight="1" x14ac:dyDescent="0.2">
      <c r="A54" s="16"/>
      <c r="B54" s="20"/>
      <c r="C54" s="68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9"/>
    </row>
    <row r="55" spans="1:67" x14ac:dyDescent="0.2">
      <c r="A55" s="16" t="s">
        <v>4</v>
      </c>
      <c r="B55" s="19" t="s">
        <v>9</v>
      </c>
      <c r="C55" s="68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9"/>
    </row>
    <row r="56" spans="1:67" x14ac:dyDescent="0.2">
      <c r="A56" s="16" t="s">
        <v>76</v>
      </c>
      <c r="B56" s="20" t="s">
        <v>18</v>
      </c>
      <c r="C56" s="68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9"/>
    </row>
    <row r="57" spans="1:67" x14ac:dyDescent="0.2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39.507599999999996</v>
      </c>
      <c r="AS57" s="35">
        <v>0</v>
      </c>
      <c r="AT57" s="35">
        <v>0</v>
      </c>
      <c r="AU57" s="35">
        <v>0</v>
      </c>
      <c r="AV57" s="35">
        <v>18.038600000000002</v>
      </c>
      <c r="AW57" s="35">
        <v>1.4213</v>
      </c>
      <c r="AX57" s="35">
        <v>5.4000000000000003E-3</v>
      </c>
      <c r="AY57" s="35">
        <v>0</v>
      </c>
      <c r="AZ57" s="35">
        <v>11.797099999999999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7.3856000000000002</v>
      </c>
      <c r="BG57" s="35">
        <v>0.2374</v>
      </c>
      <c r="BH57" s="35">
        <v>0</v>
      </c>
      <c r="BI57" s="35">
        <v>0</v>
      </c>
      <c r="BJ57" s="35">
        <v>2.5501345211533382</v>
      </c>
      <c r="BK57" s="34">
        <f>SUM(C57:BJ57)</f>
        <v>80.943134521153326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39.507599999999996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18.038600000000002</v>
      </c>
      <c r="AW58" s="31">
        <f t="shared" si="16"/>
        <v>1.4213</v>
      </c>
      <c r="AX58" s="31">
        <f t="shared" si="16"/>
        <v>5.4000000000000003E-3</v>
      </c>
      <c r="AY58" s="31">
        <f t="shared" si="16"/>
        <v>0</v>
      </c>
      <c r="AZ58" s="31">
        <f t="shared" si="16"/>
        <v>11.797099999999999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7.3856000000000002</v>
      </c>
      <c r="BG58" s="31">
        <f t="shared" si="16"/>
        <v>0.2374</v>
      </c>
      <c r="BH58" s="31">
        <f t="shared" si="16"/>
        <v>0</v>
      </c>
      <c r="BI58" s="31">
        <f t="shared" si="16"/>
        <v>0</v>
      </c>
      <c r="BJ58" s="31">
        <f t="shared" si="16"/>
        <v>2.5501345211533382</v>
      </c>
      <c r="BK58" s="34">
        <f>SUM(BK57)</f>
        <v>80.943134521153326</v>
      </c>
    </row>
    <row r="59" spans="1:67" x14ac:dyDescent="0.2">
      <c r="A59" s="16" t="s">
        <v>77</v>
      </c>
      <c r="B59" s="20" t="s">
        <v>19</v>
      </c>
      <c r="C59" s="68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9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39.507599999999996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18.038600000000002</v>
      </c>
      <c r="AW62" s="33">
        <f t="shared" si="18"/>
        <v>1.4213</v>
      </c>
      <c r="AX62" s="33">
        <f t="shared" si="18"/>
        <v>5.4000000000000003E-3</v>
      </c>
      <c r="AY62" s="33">
        <f t="shared" si="18"/>
        <v>0</v>
      </c>
      <c r="AZ62" s="33">
        <f t="shared" si="18"/>
        <v>11.797099999999999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7.3856000000000002</v>
      </c>
      <c r="BG62" s="33">
        <f t="shared" si="18"/>
        <v>0.2374</v>
      </c>
      <c r="BH62" s="33">
        <f t="shared" si="18"/>
        <v>0</v>
      </c>
      <c r="BI62" s="33">
        <f t="shared" si="18"/>
        <v>0</v>
      </c>
      <c r="BJ62" s="33">
        <f t="shared" si="18"/>
        <v>2.5501345211533382</v>
      </c>
      <c r="BK62" s="33">
        <f>BK61+BK58</f>
        <v>80.943134521153326</v>
      </c>
      <c r="BL62" s="37"/>
      <c r="BM62" s="60"/>
    </row>
    <row r="63" spans="1:67" ht="4.5" customHeight="1" x14ac:dyDescent="0.2">
      <c r="A63" s="16"/>
      <c r="B63" s="20"/>
      <c r="C63" s="68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9"/>
    </row>
    <row r="64" spans="1:67" x14ac:dyDescent="0.2">
      <c r="A64" s="16" t="s">
        <v>20</v>
      </c>
      <c r="B64" s="19" t="s">
        <v>21</v>
      </c>
      <c r="C64" s="68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9"/>
    </row>
    <row r="65" spans="1:65" x14ac:dyDescent="0.2">
      <c r="A65" s="16" t="s">
        <v>76</v>
      </c>
      <c r="B65" s="20" t="s">
        <v>22</v>
      </c>
      <c r="C65" s="68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9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68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9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128.19946726416552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47.156756160050534</v>
      </c>
      <c r="I69" s="39">
        <f t="shared" si="20"/>
        <v>194.93925428736125</v>
      </c>
      <c r="J69" s="39">
        <f t="shared" si="20"/>
        <v>124.71145981176559</v>
      </c>
      <c r="K69" s="39">
        <f t="shared" si="20"/>
        <v>0</v>
      </c>
      <c r="L69" s="39">
        <f t="shared" si="20"/>
        <v>107.5963917134107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31.356248012749788</v>
      </c>
      <c r="S69" s="39">
        <f t="shared" si="20"/>
        <v>348.68081627601356</v>
      </c>
      <c r="T69" s="39">
        <f t="shared" si="20"/>
        <v>147.01055778569901</v>
      </c>
      <c r="U69" s="39">
        <f t="shared" si="20"/>
        <v>0</v>
      </c>
      <c r="V69" s="39">
        <f t="shared" si="20"/>
        <v>14.6918047053551</v>
      </c>
      <c r="W69" s="39">
        <f t="shared" si="20"/>
        <v>0</v>
      </c>
      <c r="X69" s="39">
        <f t="shared" si="20"/>
        <v>2.0000000000000002E-5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386.65803310905596</v>
      </c>
      <c r="AC69" s="39">
        <f t="shared" si="20"/>
        <v>92.577741522868308</v>
      </c>
      <c r="AD69" s="39">
        <f t="shared" si="20"/>
        <v>13.5703314759996</v>
      </c>
      <c r="AE69" s="39">
        <f t="shared" si="20"/>
        <v>0</v>
      </c>
      <c r="AF69" s="39">
        <f t="shared" si="20"/>
        <v>355.11258457413959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413.15176688329899</v>
      </c>
      <c r="AM69" s="39">
        <f t="shared" si="20"/>
        <v>98.124503161245087</v>
      </c>
      <c r="AN69" s="39">
        <f t="shared" si="20"/>
        <v>141.44877553186211</v>
      </c>
      <c r="AO69" s="39">
        <f t="shared" si="20"/>
        <v>0</v>
      </c>
      <c r="AP69" s="39">
        <f t="shared" si="20"/>
        <v>197.67328534908771</v>
      </c>
      <c r="AQ69" s="39">
        <f t="shared" si="20"/>
        <v>0</v>
      </c>
      <c r="AR69" s="39">
        <f t="shared" si="20"/>
        <v>39.507599999999996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449.58149647410153</v>
      </c>
      <c r="AW69" s="39">
        <f t="shared" si="20"/>
        <v>171.01681410170738</v>
      </c>
      <c r="AX69" s="39">
        <f t="shared" si="20"/>
        <v>18.246202379666499</v>
      </c>
      <c r="AY69" s="39">
        <f t="shared" si="20"/>
        <v>0</v>
      </c>
      <c r="AZ69" s="39">
        <f t="shared" si="20"/>
        <v>229.71726770380386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116.6304563052811</v>
      </c>
      <c r="BG69" s="39">
        <f t="shared" si="20"/>
        <v>13.502479002324197</v>
      </c>
      <c r="BH69" s="39">
        <f t="shared" si="20"/>
        <v>46.802857246332707</v>
      </c>
      <c r="BI69" s="39">
        <f t="shared" si="20"/>
        <v>0</v>
      </c>
      <c r="BJ69" s="39">
        <f t="shared" si="20"/>
        <v>32.857198529764631</v>
      </c>
      <c r="BK69" s="39">
        <f>BK28+BK47+BK53+BK62+BK67</f>
        <v>3960.522169367111</v>
      </c>
      <c r="BL69" s="37"/>
      <c r="BM69" s="44"/>
    </row>
    <row r="70" spans="1:65" ht="4.5" customHeight="1" x14ac:dyDescent="0.2">
      <c r="A70" s="16"/>
      <c r="B70" s="25"/>
      <c r="C70" s="65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7"/>
    </row>
    <row r="71" spans="1:65" ht="14.25" customHeight="1" x14ac:dyDescent="0.3">
      <c r="A71" s="16" t="s">
        <v>5</v>
      </c>
      <c r="B71" s="26" t="s">
        <v>24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7"/>
    </row>
    <row r="72" spans="1:65" x14ac:dyDescent="0.2">
      <c r="A72" s="16"/>
      <c r="B72" s="29" t="s">
        <v>112</v>
      </c>
      <c r="C72" s="35">
        <v>0</v>
      </c>
      <c r="D72" s="35">
        <v>0.84047125893329999</v>
      </c>
      <c r="E72" s="35">
        <v>0</v>
      </c>
      <c r="F72" s="35">
        <v>0</v>
      </c>
      <c r="G72" s="35">
        <v>0</v>
      </c>
      <c r="H72" s="35">
        <v>1.7884884357888013</v>
      </c>
      <c r="I72" s="35">
        <v>8.1242941033300001E-2</v>
      </c>
      <c r="J72" s="35">
        <v>0</v>
      </c>
      <c r="K72" s="35">
        <v>0</v>
      </c>
      <c r="L72" s="35">
        <v>0.33393730723279996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1.4756801602234131</v>
      </c>
      <c r="S72" s="35">
        <v>0</v>
      </c>
      <c r="T72" s="35">
        <v>0</v>
      </c>
      <c r="U72" s="35">
        <v>0</v>
      </c>
      <c r="V72" s="35">
        <v>0.23925196103320001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14.619684775873989</v>
      </c>
      <c r="AC72" s="35">
        <v>8.0355185899500012E-2</v>
      </c>
      <c r="AD72" s="35">
        <v>0</v>
      </c>
      <c r="AE72" s="35">
        <v>0</v>
      </c>
      <c r="AF72" s="35">
        <v>2.541248928131298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10.604390078534552</v>
      </c>
      <c r="AM72" s="35">
        <v>0.20183537339970001</v>
      </c>
      <c r="AN72" s="35">
        <v>0</v>
      </c>
      <c r="AO72" s="35">
        <v>0</v>
      </c>
      <c r="AP72" s="35">
        <v>0.21500611696650004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5.2596446219173894</v>
      </c>
      <c r="AW72" s="35">
        <v>9.0587391399700012E-2</v>
      </c>
      <c r="AX72" s="35">
        <v>0</v>
      </c>
      <c r="AY72" s="35">
        <v>0</v>
      </c>
      <c r="AZ72" s="35">
        <v>1.9228263715990004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1.9126898208374041</v>
      </c>
      <c r="BG72" s="35">
        <v>8.2537789998999994E-3</v>
      </c>
      <c r="BH72" s="35">
        <v>0</v>
      </c>
      <c r="BI72" s="35">
        <v>0</v>
      </c>
      <c r="BJ72" s="35">
        <v>0</v>
      </c>
      <c r="BK72" s="34">
        <f>SUM(C72:BJ72)</f>
        <v>42.215594507803758</v>
      </c>
      <c r="BL72" s="37"/>
      <c r="BM72" s="44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0.84047125893329999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1.7884884357888013</v>
      </c>
      <c r="I73" s="31">
        <f t="shared" si="21"/>
        <v>8.1242941033300001E-2</v>
      </c>
      <c r="J73" s="31">
        <f t="shared" si="21"/>
        <v>0</v>
      </c>
      <c r="K73" s="31">
        <f t="shared" si="21"/>
        <v>0</v>
      </c>
      <c r="L73" s="31">
        <f t="shared" si="21"/>
        <v>0.33393730723279996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1.4756801602234131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0.23925196103320001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14.619684775873989</v>
      </c>
      <c r="AC73" s="31">
        <f t="shared" si="21"/>
        <v>8.0355185899500012E-2</v>
      </c>
      <c r="AD73" s="31">
        <f t="shared" si="21"/>
        <v>0</v>
      </c>
      <c r="AE73" s="31">
        <f t="shared" si="21"/>
        <v>0</v>
      </c>
      <c r="AF73" s="31">
        <f t="shared" si="21"/>
        <v>2.541248928131298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10.604390078534552</v>
      </c>
      <c r="AM73" s="31">
        <f t="shared" si="21"/>
        <v>0.20183537339970001</v>
      </c>
      <c r="AN73" s="31">
        <f t="shared" si="21"/>
        <v>0</v>
      </c>
      <c r="AO73" s="31">
        <f t="shared" si="21"/>
        <v>0</v>
      </c>
      <c r="AP73" s="31">
        <f t="shared" si="21"/>
        <v>0.21500611696650004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5.2596446219173894</v>
      </c>
      <c r="AW73" s="31">
        <f t="shared" si="21"/>
        <v>9.0587391399700012E-2</v>
      </c>
      <c r="AX73" s="31">
        <f t="shared" si="21"/>
        <v>0</v>
      </c>
      <c r="AY73" s="31">
        <f t="shared" si="21"/>
        <v>0</v>
      </c>
      <c r="AZ73" s="31">
        <f t="shared" si="21"/>
        <v>1.9228263715990004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1.9126898208374041</v>
      </c>
      <c r="BG73" s="31">
        <f t="shared" si="21"/>
        <v>8.2537789998999994E-3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42.215594507803758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  <c r="BL75" s="37"/>
    </row>
    <row r="76" spans="1:65" x14ac:dyDescent="0.2">
      <c r="A76" s="4"/>
      <c r="B76" s="4" t="s">
        <v>123</v>
      </c>
      <c r="L76" s="4" t="s">
        <v>29</v>
      </c>
      <c r="BK76" s="37"/>
    </row>
    <row r="77" spans="1:65" x14ac:dyDescent="0.2">
      <c r="L77" s="4" t="s">
        <v>30</v>
      </c>
      <c r="BK77" s="44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workbookViewId="0"/>
  </sheetViews>
  <sheetFormatPr defaultRowHeight="12.75" x14ac:dyDescent="0.2"/>
  <cols>
    <col min="1" max="1" width="2.28515625" style="47" customWidth="1"/>
    <col min="2" max="2" width="6.42578125" style="47" customWidth="1"/>
    <col min="3" max="3" width="25.28515625" style="47" bestFit="1" customWidth="1"/>
    <col min="4" max="6" width="18.28515625" style="47" bestFit="1" customWidth="1"/>
    <col min="7" max="7" width="17.28515625" style="47" bestFit="1" customWidth="1"/>
    <col min="8" max="8" width="19.85546875" style="47" bestFit="1" customWidth="1"/>
    <col min="9" max="9" width="15.85546875" style="47" bestFit="1" customWidth="1"/>
    <col min="10" max="10" width="17" style="47" bestFit="1" customWidth="1"/>
    <col min="11" max="12" width="19.85546875" style="47" bestFit="1" customWidth="1"/>
    <col min="13" max="16384" width="9.140625" style="47"/>
  </cols>
  <sheetData>
    <row r="2" spans="2:12" ht="17.25" customHeight="1" x14ac:dyDescent="0.2">
      <c r="B2" s="90" t="s">
        <v>129</v>
      </c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2:12" ht="17.25" customHeight="1" x14ac:dyDescent="0.2">
      <c r="B3" s="90" t="s">
        <v>113</v>
      </c>
      <c r="C3" s="91"/>
      <c r="D3" s="91"/>
      <c r="E3" s="91"/>
      <c r="F3" s="91"/>
      <c r="G3" s="91"/>
      <c r="H3" s="91"/>
      <c r="I3" s="91"/>
      <c r="J3" s="91"/>
      <c r="K3" s="91"/>
      <c r="L3" s="92"/>
    </row>
    <row r="4" spans="2:12" ht="30" x14ac:dyDescent="0.2">
      <c r="B4" s="46" t="s">
        <v>75</v>
      </c>
      <c r="C4" s="48" t="s">
        <v>38</v>
      </c>
      <c r="D4" s="48" t="s">
        <v>87</v>
      </c>
      <c r="E4" s="48" t="s">
        <v>88</v>
      </c>
      <c r="F4" s="48" t="s">
        <v>7</v>
      </c>
      <c r="G4" s="48" t="s">
        <v>8</v>
      </c>
      <c r="H4" s="48" t="s">
        <v>21</v>
      </c>
      <c r="I4" s="48" t="s">
        <v>94</v>
      </c>
      <c r="J4" s="48" t="s">
        <v>95</v>
      </c>
      <c r="K4" s="48" t="s">
        <v>74</v>
      </c>
      <c r="L4" s="48" t="s">
        <v>96</v>
      </c>
    </row>
    <row r="5" spans="2:12" x14ac:dyDescent="0.2">
      <c r="B5" s="49">
        <v>1</v>
      </c>
      <c r="C5" s="50" t="s">
        <v>39</v>
      </c>
      <c r="D5" s="51">
        <v>0</v>
      </c>
      <c r="E5" s="51">
        <v>0</v>
      </c>
      <c r="F5" s="51">
        <v>0.20090880566579997</v>
      </c>
      <c r="G5" s="51">
        <v>6.5372116999000002E-3</v>
      </c>
      <c r="H5" s="51">
        <v>0</v>
      </c>
      <c r="I5" s="62">
        <v>0</v>
      </c>
      <c r="J5" s="52">
        <v>0</v>
      </c>
      <c r="K5" s="52">
        <f>SUM(D5:J5)</f>
        <v>0.20744601736569995</v>
      </c>
      <c r="L5" s="51">
        <v>2.0060633300000001E-5</v>
      </c>
    </row>
    <row r="6" spans="2:12" x14ac:dyDescent="0.2">
      <c r="B6" s="49">
        <v>2</v>
      </c>
      <c r="C6" s="53" t="s">
        <v>40</v>
      </c>
      <c r="D6" s="51">
        <v>4.0963012457990997</v>
      </c>
      <c r="E6" s="51">
        <v>0.59405379973170025</v>
      </c>
      <c r="F6" s="51">
        <v>24.036434766134796</v>
      </c>
      <c r="G6" s="51">
        <v>1.9480750405883982</v>
      </c>
      <c r="H6" s="51">
        <v>0</v>
      </c>
      <c r="I6" s="51">
        <v>0.43669999999999998</v>
      </c>
      <c r="J6" s="52">
        <v>0</v>
      </c>
      <c r="K6" s="52">
        <f t="shared" ref="K6:K41" si="0">SUM(D6:J6)</f>
        <v>31.111564852253995</v>
      </c>
      <c r="L6" s="51">
        <v>0.4402422895206996</v>
      </c>
    </row>
    <row r="7" spans="2:12" x14ac:dyDescent="0.2">
      <c r="B7" s="49">
        <v>3</v>
      </c>
      <c r="C7" s="50" t="s">
        <v>41</v>
      </c>
      <c r="D7" s="51">
        <v>0</v>
      </c>
      <c r="E7" s="51">
        <v>0</v>
      </c>
      <c r="F7" s="51">
        <v>0.51658611183149994</v>
      </c>
      <c r="G7" s="51">
        <v>9.1562972665999998E-3</v>
      </c>
      <c r="H7" s="51">
        <v>0</v>
      </c>
      <c r="I7" s="51">
        <v>4.4999999999999997E-3</v>
      </c>
      <c r="J7" s="52">
        <v>0</v>
      </c>
      <c r="K7" s="52">
        <f t="shared" si="0"/>
        <v>0.53024240909809994</v>
      </c>
      <c r="L7" s="51">
        <v>8.2418668799600012E-2</v>
      </c>
    </row>
    <row r="8" spans="2:12" x14ac:dyDescent="0.2">
      <c r="B8" s="49">
        <v>4</v>
      </c>
      <c r="C8" s="53" t="s">
        <v>42</v>
      </c>
      <c r="D8" s="51">
        <v>3.5201545009320006</v>
      </c>
      <c r="E8" s="51">
        <v>0.510239132599</v>
      </c>
      <c r="F8" s="51">
        <v>11.062161927929486</v>
      </c>
      <c r="G8" s="51">
        <v>2.5479112547297014</v>
      </c>
      <c r="H8" s="51">
        <v>0</v>
      </c>
      <c r="I8" s="51">
        <v>0.21039999999999998</v>
      </c>
      <c r="J8" s="52">
        <v>0</v>
      </c>
      <c r="K8" s="52">
        <f t="shared" si="0"/>
        <v>17.850866816190187</v>
      </c>
      <c r="L8" s="51">
        <v>0.59034554999189981</v>
      </c>
    </row>
    <row r="9" spans="2:12" x14ac:dyDescent="0.2">
      <c r="B9" s="49">
        <v>5</v>
      </c>
      <c r="C9" s="53" t="s">
        <v>43</v>
      </c>
      <c r="D9" s="51">
        <v>1.2450036176639996</v>
      </c>
      <c r="E9" s="51">
        <v>0.93885532729809995</v>
      </c>
      <c r="F9" s="51">
        <v>35.747847111060537</v>
      </c>
      <c r="G9" s="51">
        <v>5.8173069061436351</v>
      </c>
      <c r="H9" s="51">
        <v>0</v>
      </c>
      <c r="I9" s="51">
        <v>1.0789</v>
      </c>
      <c r="J9" s="52">
        <v>0</v>
      </c>
      <c r="K9" s="52">
        <f t="shared" si="0"/>
        <v>44.827912962166266</v>
      </c>
      <c r="L9" s="51">
        <v>0.8413893337530004</v>
      </c>
    </row>
    <row r="10" spans="2:12" x14ac:dyDescent="0.2">
      <c r="B10" s="49">
        <v>6</v>
      </c>
      <c r="C10" s="53" t="s">
        <v>44</v>
      </c>
      <c r="D10" s="51">
        <v>40.587346390599407</v>
      </c>
      <c r="E10" s="51">
        <v>3.2839720645990993</v>
      </c>
      <c r="F10" s="51">
        <v>15.006559178367008</v>
      </c>
      <c r="G10" s="51">
        <v>1.6557268280310995</v>
      </c>
      <c r="H10" s="51">
        <v>0</v>
      </c>
      <c r="I10" s="51">
        <v>0.19009999999999999</v>
      </c>
      <c r="J10" s="52">
        <v>0</v>
      </c>
      <c r="K10" s="52">
        <f t="shared" si="0"/>
        <v>60.723704461596611</v>
      </c>
      <c r="L10" s="51">
        <v>0.3675368259641002</v>
      </c>
    </row>
    <row r="11" spans="2:12" x14ac:dyDescent="0.2">
      <c r="B11" s="49">
        <v>7</v>
      </c>
      <c r="C11" s="53" t="s">
        <v>45</v>
      </c>
      <c r="D11" s="51">
        <v>65.012256192830392</v>
      </c>
      <c r="E11" s="51">
        <v>8.0244113282610954</v>
      </c>
      <c r="F11" s="51">
        <v>28.67041992281591</v>
      </c>
      <c r="G11" s="51">
        <v>6.9847206695134165</v>
      </c>
      <c r="H11" s="51">
        <v>0</v>
      </c>
      <c r="I11" s="62">
        <v>0</v>
      </c>
      <c r="J11" s="52">
        <v>0</v>
      </c>
      <c r="K11" s="52">
        <f t="shared" si="0"/>
        <v>108.69180811342082</v>
      </c>
      <c r="L11" s="51">
        <v>0.48656951009189964</v>
      </c>
    </row>
    <row r="12" spans="2:12" x14ac:dyDescent="0.2">
      <c r="B12" s="49">
        <v>8</v>
      </c>
      <c r="C12" s="50" t="s">
        <v>46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62">
        <v>0</v>
      </c>
      <c r="J12" s="52">
        <v>0</v>
      </c>
      <c r="K12" s="52">
        <f t="shared" si="0"/>
        <v>0</v>
      </c>
      <c r="L12" s="51">
        <v>0</v>
      </c>
    </row>
    <row r="13" spans="2:12" x14ac:dyDescent="0.2">
      <c r="B13" s="49">
        <v>9</v>
      </c>
      <c r="C13" s="50" t="s">
        <v>47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62">
        <v>0</v>
      </c>
      <c r="J13" s="52">
        <v>0</v>
      </c>
      <c r="K13" s="52">
        <f t="shared" si="0"/>
        <v>0</v>
      </c>
      <c r="L13" s="51">
        <v>0</v>
      </c>
    </row>
    <row r="14" spans="2:12" x14ac:dyDescent="0.2">
      <c r="B14" s="49">
        <v>10</v>
      </c>
      <c r="C14" s="53" t="s">
        <v>48</v>
      </c>
      <c r="D14" s="51">
        <v>6.5796726332900013E-2</v>
      </c>
      <c r="E14" s="51">
        <v>0.3421759198662</v>
      </c>
      <c r="F14" s="51">
        <v>7.613284881172186</v>
      </c>
      <c r="G14" s="51">
        <v>1.2056016601976993</v>
      </c>
      <c r="H14" s="51">
        <v>0</v>
      </c>
      <c r="I14" s="51">
        <v>0.111</v>
      </c>
      <c r="J14" s="52">
        <v>0</v>
      </c>
      <c r="K14" s="52">
        <f t="shared" si="0"/>
        <v>9.337859187568986</v>
      </c>
      <c r="L14" s="51">
        <v>0.39904425949740002</v>
      </c>
    </row>
    <row r="15" spans="2:12" x14ac:dyDescent="0.2">
      <c r="B15" s="49">
        <v>11</v>
      </c>
      <c r="C15" s="53" t="s">
        <v>49</v>
      </c>
      <c r="D15" s="51">
        <v>80.393030435025494</v>
      </c>
      <c r="E15" s="51">
        <v>8.8578963057259994</v>
      </c>
      <c r="F15" s="51">
        <v>86.918812506116765</v>
      </c>
      <c r="G15" s="51">
        <v>11.777937484658134</v>
      </c>
      <c r="H15" s="51">
        <v>0</v>
      </c>
      <c r="I15" s="51">
        <v>0.97049999999999992</v>
      </c>
      <c r="J15" s="52">
        <v>0</v>
      </c>
      <c r="K15" s="52">
        <f t="shared" si="0"/>
        <v>188.91817673152639</v>
      </c>
      <c r="L15" s="51">
        <v>2.2040833403444</v>
      </c>
    </row>
    <row r="16" spans="2:12" x14ac:dyDescent="0.2">
      <c r="B16" s="49">
        <v>12</v>
      </c>
      <c r="C16" s="53" t="s">
        <v>50</v>
      </c>
      <c r="D16" s="51">
        <v>45.565165512863288</v>
      </c>
      <c r="E16" s="51">
        <v>7.8543223846638996</v>
      </c>
      <c r="F16" s="51">
        <v>43.044251759797248</v>
      </c>
      <c r="G16" s="51">
        <v>5.1016822025201183</v>
      </c>
      <c r="H16" s="51">
        <v>0</v>
      </c>
      <c r="I16" s="51">
        <v>0.65339999999999998</v>
      </c>
      <c r="J16" s="52">
        <v>0</v>
      </c>
      <c r="K16" s="52">
        <f t="shared" si="0"/>
        <v>102.21882185984457</v>
      </c>
      <c r="L16" s="51">
        <v>1.1931833577902033</v>
      </c>
    </row>
    <row r="17" spans="2:12" x14ac:dyDescent="0.2">
      <c r="B17" s="49">
        <v>13</v>
      </c>
      <c r="C17" s="53" t="s">
        <v>51</v>
      </c>
      <c r="D17" s="51">
        <v>7.667760683259997E-2</v>
      </c>
      <c r="E17" s="51">
        <v>0.4978181340658</v>
      </c>
      <c r="F17" s="51">
        <v>16.245639763250484</v>
      </c>
      <c r="G17" s="51">
        <v>1.0250834280310002</v>
      </c>
      <c r="H17" s="51">
        <v>0</v>
      </c>
      <c r="I17" s="51">
        <v>5.9799999999999999E-2</v>
      </c>
      <c r="J17" s="52">
        <v>0</v>
      </c>
      <c r="K17" s="52">
        <f t="shared" si="0"/>
        <v>17.905018932179882</v>
      </c>
      <c r="L17" s="51">
        <v>0.34762450476250017</v>
      </c>
    </row>
    <row r="18" spans="2:12" x14ac:dyDescent="0.2">
      <c r="B18" s="49">
        <v>14</v>
      </c>
      <c r="C18" s="53" t="s">
        <v>52</v>
      </c>
      <c r="D18" s="51">
        <v>0.16174434746629995</v>
      </c>
      <c r="E18" s="51">
        <v>0.15408312443259997</v>
      </c>
      <c r="F18" s="51">
        <v>8.1641338761651934</v>
      </c>
      <c r="G18" s="51">
        <v>1.1705957792314998</v>
      </c>
      <c r="H18" s="51">
        <v>0</v>
      </c>
      <c r="I18" s="51">
        <v>1.4700000000000001E-2</v>
      </c>
      <c r="J18" s="52">
        <v>0</v>
      </c>
      <c r="K18" s="52">
        <f t="shared" si="0"/>
        <v>9.6652571272955914</v>
      </c>
      <c r="L18" s="51">
        <v>4.8728070865400007E-2</v>
      </c>
    </row>
    <row r="19" spans="2:12" x14ac:dyDescent="0.2">
      <c r="B19" s="49">
        <v>15</v>
      </c>
      <c r="C19" s="53" t="s">
        <v>53</v>
      </c>
      <c r="D19" s="51">
        <v>2.9103680448982003</v>
      </c>
      <c r="E19" s="51">
        <v>0.49597295339779995</v>
      </c>
      <c r="F19" s="51">
        <v>27.762555154424163</v>
      </c>
      <c r="G19" s="51">
        <v>3.3872357757887981</v>
      </c>
      <c r="H19" s="51">
        <v>0</v>
      </c>
      <c r="I19" s="51">
        <v>2.2499999999999999E-2</v>
      </c>
      <c r="J19" s="52">
        <v>0</v>
      </c>
      <c r="K19" s="52">
        <f t="shared" si="0"/>
        <v>34.578631928508962</v>
      </c>
      <c r="L19" s="51">
        <v>0.44010674945970035</v>
      </c>
    </row>
    <row r="20" spans="2:12" x14ac:dyDescent="0.2">
      <c r="B20" s="49">
        <v>16</v>
      </c>
      <c r="C20" s="53" t="s">
        <v>54</v>
      </c>
      <c r="D20" s="51">
        <v>143.38357419245816</v>
      </c>
      <c r="E20" s="51">
        <v>29.163408764921584</v>
      </c>
      <c r="F20" s="51">
        <v>126.99622735665032</v>
      </c>
      <c r="G20" s="51">
        <v>13.199432345567734</v>
      </c>
      <c r="H20" s="51">
        <v>0</v>
      </c>
      <c r="I20" s="51">
        <v>2.9866000000000001</v>
      </c>
      <c r="J20" s="52">
        <v>0</v>
      </c>
      <c r="K20" s="52">
        <f t="shared" si="0"/>
        <v>315.72924265959779</v>
      </c>
      <c r="L20" s="51">
        <v>2.8543525791061999</v>
      </c>
    </row>
    <row r="21" spans="2:12" x14ac:dyDescent="0.2">
      <c r="B21" s="49">
        <v>17</v>
      </c>
      <c r="C21" s="53" t="s">
        <v>55</v>
      </c>
      <c r="D21" s="51">
        <v>49.785905147197752</v>
      </c>
      <c r="E21" s="51">
        <v>2.6131603701315997</v>
      </c>
      <c r="F21" s="51">
        <v>34.942799394059655</v>
      </c>
      <c r="G21" s="51">
        <v>5.3677839965851177</v>
      </c>
      <c r="H21" s="51">
        <v>0</v>
      </c>
      <c r="I21" s="51">
        <v>0.61460000000000004</v>
      </c>
      <c r="J21" s="52">
        <v>0</v>
      </c>
      <c r="K21" s="52">
        <f t="shared" si="0"/>
        <v>93.324248907974123</v>
      </c>
      <c r="L21" s="51">
        <v>0.75896000875339864</v>
      </c>
    </row>
    <row r="22" spans="2:12" x14ac:dyDescent="0.2">
      <c r="B22" s="49">
        <v>18</v>
      </c>
      <c r="C22" s="50" t="s">
        <v>56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62">
        <v>0</v>
      </c>
      <c r="J22" s="52">
        <v>0</v>
      </c>
      <c r="K22" s="52">
        <f t="shared" si="0"/>
        <v>0</v>
      </c>
      <c r="L22" s="51">
        <v>0</v>
      </c>
    </row>
    <row r="23" spans="2:12" x14ac:dyDescent="0.2">
      <c r="B23" s="49">
        <v>19</v>
      </c>
      <c r="C23" s="53" t="s">
        <v>57</v>
      </c>
      <c r="D23" s="51">
        <v>16.120788821958694</v>
      </c>
      <c r="E23" s="51">
        <v>16.455726729954097</v>
      </c>
      <c r="F23" s="51">
        <v>80.013968906953536</v>
      </c>
      <c r="G23" s="51">
        <v>14.094139229214335</v>
      </c>
      <c r="H23" s="51">
        <v>0</v>
      </c>
      <c r="I23" s="51">
        <v>1.8003345211366872</v>
      </c>
      <c r="J23" s="52">
        <v>0</v>
      </c>
      <c r="K23" s="52">
        <f t="shared" si="0"/>
        <v>128.48495820921735</v>
      </c>
      <c r="L23" s="51">
        <v>1.0987762380797066</v>
      </c>
    </row>
    <row r="24" spans="2:12" x14ac:dyDescent="0.2">
      <c r="B24" s="49">
        <v>20</v>
      </c>
      <c r="C24" s="53" t="s">
        <v>58</v>
      </c>
      <c r="D24" s="51">
        <v>439.47129728576596</v>
      </c>
      <c r="E24" s="51">
        <v>87.557379420325688</v>
      </c>
      <c r="F24" s="51">
        <v>744.84733120828514</v>
      </c>
      <c r="G24" s="51">
        <v>65.290342178016132</v>
      </c>
      <c r="H24" s="51">
        <v>0</v>
      </c>
      <c r="I24" s="51">
        <v>54.111599999999996</v>
      </c>
      <c r="J24" s="52">
        <v>0</v>
      </c>
      <c r="K24" s="52">
        <f t="shared" si="0"/>
        <v>1391.2779500923928</v>
      </c>
      <c r="L24" s="51">
        <v>13.699382286821137</v>
      </c>
    </row>
    <row r="25" spans="2:12" x14ac:dyDescent="0.2">
      <c r="B25" s="49">
        <v>21</v>
      </c>
      <c r="C25" s="50" t="s">
        <v>59</v>
      </c>
      <c r="D25" s="51">
        <v>0</v>
      </c>
      <c r="E25" s="51">
        <v>1.904994333E-4</v>
      </c>
      <c r="F25" s="51">
        <v>0.37793632439590008</v>
      </c>
      <c r="G25" s="51">
        <v>7.6827356199900013E-2</v>
      </c>
      <c r="H25" s="51">
        <v>0</v>
      </c>
      <c r="I25" s="62">
        <v>0</v>
      </c>
      <c r="J25" s="52">
        <v>0</v>
      </c>
      <c r="K25" s="52">
        <f t="shared" si="0"/>
        <v>0.4549541800291001</v>
      </c>
      <c r="L25" s="51">
        <v>7.6704383309999992E-4</v>
      </c>
    </row>
    <row r="26" spans="2:12" x14ac:dyDescent="0.2">
      <c r="B26" s="49">
        <v>22</v>
      </c>
      <c r="C26" s="53" t="s">
        <v>60</v>
      </c>
      <c r="D26" s="51">
        <v>2.3259671199900002E-2</v>
      </c>
      <c r="E26" s="51">
        <v>4.0879108332999995E-3</v>
      </c>
      <c r="F26" s="51">
        <v>0.84358316402730071</v>
      </c>
      <c r="G26" s="51">
        <v>8.3096400665999999E-3</v>
      </c>
      <c r="H26" s="51">
        <v>0</v>
      </c>
      <c r="I26" s="51">
        <v>0.35899999999999999</v>
      </c>
      <c r="J26" s="52">
        <v>0</v>
      </c>
      <c r="K26" s="52">
        <f t="shared" si="0"/>
        <v>1.2382403861271007</v>
      </c>
      <c r="L26" s="51">
        <v>2.3565690165799996E-2</v>
      </c>
    </row>
    <row r="27" spans="2:12" x14ac:dyDescent="0.2">
      <c r="B27" s="49">
        <v>23</v>
      </c>
      <c r="C27" s="50" t="s">
        <v>61</v>
      </c>
      <c r="D27" s="51">
        <v>0</v>
      </c>
      <c r="E27" s="51">
        <v>0</v>
      </c>
      <c r="F27" s="51">
        <v>8.9507999999999992E-4</v>
      </c>
      <c r="G27" s="51">
        <v>0</v>
      </c>
      <c r="H27" s="51">
        <v>0</v>
      </c>
      <c r="I27" s="62">
        <v>0</v>
      </c>
      <c r="J27" s="52">
        <v>0</v>
      </c>
      <c r="K27" s="52">
        <f t="shared" si="0"/>
        <v>8.9507999999999992E-4</v>
      </c>
      <c r="L27" s="51">
        <v>3.9286323666E-3</v>
      </c>
    </row>
    <row r="28" spans="2:12" x14ac:dyDescent="0.2">
      <c r="B28" s="49">
        <v>24</v>
      </c>
      <c r="C28" s="50" t="s">
        <v>62</v>
      </c>
      <c r="D28" s="51">
        <v>0.2119993642329</v>
      </c>
      <c r="E28" s="51">
        <v>2.2559329333000002E-3</v>
      </c>
      <c r="F28" s="51">
        <v>2.2273312155279008</v>
      </c>
      <c r="G28" s="51">
        <v>5.1468375899800002E-2</v>
      </c>
      <c r="H28" s="51">
        <v>0</v>
      </c>
      <c r="I28" s="51">
        <v>0.1527</v>
      </c>
      <c r="J28" s="52">
        <v>0</v>
      </c>
      <c r="K28" s="52">
        <f t="shared" si="0"/>
        <v>2.6457548885939008</v>
      </c>
      <c r="L28" s="51">
        <v>2.2431458499800005E-2</v>
      </c>
    </row>
    <row r="29" spans="2:12" x14ac:dyDescent="0.2">
      <c r="B29" s="49">
        <v>25</v>
      </c>
      <c r="C29" s="53" t="s">
        <v>63</v>
      </c>
      <c r="D29" s="51">
        <v>24.658211402528103</v>
      </c>
      <c r="E29" s="51">
        <v>7.9085807065586975</v>
      </c>
      <c r="F29" s="51">
        <v>165.78502746863683</v>
      </c>
      <c r="G29" s="51">
        <v>13.702933970929273</v>
      </c>
      <c r="H29" s="51">
        <v>0</v>
      </c>
      <c r="I29" s="51">
        <v>3.1578999999999997</v>
      </c>
      <c r="J29" s="52">
        <v>0</v>
      </c>
      <c r="K29" s="52">
        <f t="shared" si="0"/>
        <v>215.21265354865292</v>
      </c>
      <c r="L29" s="51">
        <v>1.883128671413802</v>
      </c>
    </row>
    <row r="30" spans="2:12" x14ac:dyDescent="0.2">
      <c r="B30" s="49">
        <v>26</v>
      </c>
      <c r="C30" s="53" t="s">
        <v>64</v>
      </c>
      <c r="D30" s="51">
        <v>14.062684566589212</v>
      </c>
      <c r="E30" s="51">
        <v>2.1280952702937985</v>
      </c>
      <c r="F30" s="51">
        <v>30.644248125706927</v>
      </c>
      <c r="G30" s="51">
        <v>6.6391167778106173</v>
      </c>
      <c r="H30" s="51">
        <v>0</v>
      </c>
      <c r="I30" s="51">
        <v>0.83529999999999993</v>
      </c>
      <c r="J30" s="52">
        <v>0</v>
      </c>
      <c r="K30" s="52">
        <f t="shared" si="0"/>
        <v>54.309444740400544</v>
      </c>
      <c r="L30" s="51">
        <v>0.70533513175540008</v>
      </c>
    </row>
    <row r="31" spans="2:12" x14ac:dyDescent="0.2">
      <c r="B31" s="49">
        <v>27</v>
      </c>
      <c r="C31" s="53" t="s">
        <v>15</v>
      </c>
      <c r="D31" s="51">
        <v>0.12788640073330002</v>
      </c>
      <c r="E31" s="51">
        <v>0</v>
      </c>
      <c r="F31" s="51">
        <v>1.7839793156622004</v>
      </c>
      <c r="G31" s="51">
        <v>4.11485056664E-2</v>
      </c>
      <c r="H31" s="51">
        <v>0</v>
      </c>
      <c r="I31" s="51">
        <v>1.2252000000000001</v>
      </c>
      <c r="J31" s="52">
        <v>0</v>
      </c>
      <c r="K31" s="52">
        <f t="shared" si="0"/>
        <v>3.1782142220619005</v>
      </c>
      <c r="L31" s="51">
        <v>7.9388359066399988E-2</v>
      </c>
    </row>
    <row r="32" spans="2:12" x14ac:dyDescent="0.2">
      <c r="B32" s="49">
        <v>28</v>
      </c>
      <c r="C32" s="53" t="s">
        <v>65</v>
      </c>
      <c r="D32" s="51">
        <v>4.49458905999E-2</v>
      </c>
      <c r="E32" s="51">
        <v>1.8357286332000003E-3</v>
      </c>
      <c r="F32" s="51">
        <v>0.80860823449410091</v>
      </c>
      <c r="G32" s="51">
        <v>3.7712845066100009E-2</v>
      </c>
      <c r="H32" s="51">
        <v>0</v>
      </c>
      <c r="I32" s="62">
        <v>0</v>
      </c>
      <c r="J32" s="52">
        <v>0</v>
      </c>
      <c r="K32" s="52">
        <f t="shared" si="0"/>
        <v>0.89310269879330084</v>
      </c>
      <c r="L32" s="51">
        <v>3.1293925266300003E-2</v>
      </c>
    </row>
    <row r="33" spans="2:12" x14ac:dyDescent="0.2">
      <c r="B33" s="49">
        <v>29</v>
      </c>
      <c r="C33" s="53" t="s">
        <v>66</v>
      </c>
      <c r="D33" s="51">
        <v>4.5967312655643031</v>
      </c>
      <c r="E33" s="51">
        <v>2.5533261584295008</v>
      </c>
      <c r="F33" s="51">
        <v>25.585171210911891</v>
      </c>
      <c r="G33" s="51">
        <v>2.8228038264217994</v>
      </c>
      <c r="H33" s="51">
        <v>0</v>
      </c>
      <c r="I33" s="51">
        <v>0.29759999999999998</v>
      </c>
      <c r="J33" s="52">
        <v>0</v>
      </c>
      <c r="K33" s="52">
        <f t="shared" si="0"/>
        <v>35.855632461327495</v>
      </c>
      <c r="L33" s="51">
        <v>0.64787929629159968</v>
      </c>
    </row>
    <row r="34" spans="2:12" x14ac:dyDescent="0.2">
      <c r="B34" s="49">
        <v>30</v>
      </c>
      <c r="C34" s="53" t="s">
        <v>67</v>
      </c>
      <c r="D34" s="51">
        <v>6.2000688021941999</v>
      </c>
      <c r="E34" s="51">
        <v>0.95730398319700072</v>
      </c>
      <c r="F34" s="51">
        <v>49.627944872597645</v>
      </c>
      <c r="G34" s="51">
        <v>5.7464189800070287</v>
      </c>
      <c r="H34" s="51">
        <v>0</v>
      </c>
      <c r="I34" s="51">
        <v>1.4273</v>
      </c>
      <c r="J34" s="52">
        <v>0</v>
      </c>
      <c r="K34" s="52">
        <f t="shared" si="0"/>
        <v>63.959036637995879</v>
      </c>
      <c r="L34" s="51">
        <v>1.2474067607871047</v>
      </c>
    </row>
    <row r="35" spans="2:12" x14ac:dyDescent="0.2">
      <c r="B35" s="49">
        <v>31</v>
      </c>
      <c r="C35" s="50" t="s">
        <v>68</v>
      </c>
      <c r="D35" s="51">
        <v>0.36330095290000003</v>
      </c>
      <c r="E35" s="51">
        <v>0.34022247309999998</v>
      </c>
      <c r="F35" s="51">
        <v>0.96877764792860011</v>
      </c>
      <c r="G35" s="51">
        <v>0.16728179826610001</v>
      </c>
      <c r="H35" s="51">
        <v>0</v>
      </c>
      <c r="I35" s="62">
        <v>0</v>
      </c>
      <c r="J35" s="52">
        <v>0</v>
      </c>
      <c r="K35" s="52">
        <f t="shared" si="0"/>
        <v>1.8395828721947001</v>
      </c>
      <c r="L35" s="51">
        <v>8.6834226266E-2</v>
      </c>
    </row>
    <row r="36" spans="2:12" x14ac:dyDescent="0.2">
      <c r="B36" s="49">
        <v>32</v>
      </c>
      <c r="C36" s="53" t="s">
        <v>69</v>
      </c>
      <c r="D36" s="51">
        <v>35.372064730492482</v>
      </c>
      <c r="E36" s="51">
        <v>13.387244076159106</v>
      </c>
      <c r="F36" s="51">
        <v>73.186668784013762</v>
      </c>
      <c r="G36" s="51">
        <v>10.80108115862841</v>
      </c>
      <c r="H36" s="51">
        <v>0</v>
      </c>
      <c r="I36" s="51">
        <v>2.3609999999999998</v>
      </c>
      <c r="J36" s="52">
        <v>0</v>
      </c>
      <c r="K36" s="52">
        <f t="shared" si="0"/>
        <v>135.10805874929375</v>
      </c>
      <c r="L36" s="51">
        <v>2.6296614321929965</v>
      </c>
    </row>
    <row r="37" spans="2:12" x14ac:dyDescent="0.2">
      <c r="B37" s="49">
        <v>33</v>
      </c>
      <c r="C37" s="53" t="s">
        <v>114</v>
      </c>
      <c r="D37" s="51">
        <v>354.7728287582645</v>
      </c>
      <c r="E37" s="51">
        <v>16.546481566155581</v>
      </c>
      <c r="F37" s="51">
        <v>86.935094387229356</v>
      </c>
      <c r="G37" s="51">
        <v>9.202373795403723</v>
      </c>
      <c r="H37" s="51">
        <v>0</v>
      </c>
      <c r="I37" s="51">
        <v>0.8972</v>
      </c>
      <c r="J37" s="52">
        <v>0</v>
      </c>
      <c r="K37" s="52">
        <f t="shared" si="0"/>
        <v>468.35397850705317</v>
      </c>
      <c r="L37" s="51">
        <v>2.5829691470395986</v>
      </c>
    </row>
    <row r="38" spans="2:12" x14ac:dyDescent="0.2">
      <c r="B38" s="49">
        <v>34</v>
      </c>
      <c r="C38" s="53" t="s">
        <v>70</v>
      </c>
      <c r="D38" s="51">
        <v>0.30220759829970006</v>
      </c>
      <c r="E38" s="51">
        <v>0.25988960143310008</v>
      </c>
      <c r="F38" s="51">
        <v>3.8934642897486014</v>
      </c>
      <c r="G38" s="51">
        <v>1.3958579940309992</v>
      </c>
      <c r="H38" s="51">
        <v>0</v>
      </c>
      <c r="I38" s="51">
        <v>5.7700000000000001E-2</v>
      </c>
      <c r="J38" s="52">
        <v>0</v>
      </c>
      <c r="K38" s="52">
        <f t="shared" si="0"/>
        <v>5.9091194835124004</v>
      </c>
      <c r="L38" s="51">
        <v>1.5555680099300001E-2</v>
      </c>
    </row>
    <row r="39" spans="2:12" x14ac:dyDescent="0.2">
      <c r="B39" s="49">
        <v>35</v>
      </c>
      <c r="C39" s="53" t="s">
        <v>71</v>
      </c>
      <c r="D39" s="51">
        <v>18.753774205786179</v>
      </c>
      <c r="E39" s="51">
        <v>30.849780803250411</v>
      </c>
      <c r="F39" s="51">
        <v>163.70176841106337</v>
      </c>
      <c r="G39" s="51">
        <v>20.557123393060561</v>
      </c>
      <c r="H39" s="51">
        <v>0</v>
      </c>
      <c r="I39" s="51">
        <v>1.7577</v>
      </c>
      <c r="J39" s="52">
        <v>0</v>
      </c>
      <c r="K39" s="52">
        <f t="shared" si="0"/>
        <v>235.62014681316052</v>
      </c>
      <c r="L39" s="51">
        <v>2.2567432703280921</v>
      </c>
    </row>
    <row r="40" spans="2:12" x14ac:dyDescent="0.2">
      <c r="B40" s="49">
        <v>36</v>
      </c>
      <c r="C40" s="53" t="s">
        <v>72</v>
      </c>
      <c r="D40" s="51">
        <v>9.8522810857659007</v>
      </c>
      <c r="E40" s="51">
        <v>2.0646728878655001</v>
      </c>
      <c r="F40" s="51">
        <v>12.630224064721331</v>
      </c>
      <c r="G40" s="51">
        <v>0.89983549623049974</v>
      </c>
      <c r="H40" s="51">
        <v>0</v>
      </c>
      <c r="I40" s="62">
        <v>0</v>
      </c>
      <c r="J40" s="52">
        <v>0</v>
      </c>
      <c r="K40" s="52">
        <f t="shared" si="0"/>
        <v>25.447013534583235</v>
      </c>
      <c r="L40" s="51">
        <v>0.41613608489580045</v>
      </c>
    </row>
    <row r="41" spans="2:12" x14ac:dyDescent="0.2">
      <c r="B41" s="49">
        <v>37</v>
      </c>
      <c r="C41" s="53" t="s">
        <v>73</v>
      </c>
      <c r="D41" s="51">
        <v>18.815043412293289</v>
      </c>
      <c r="E41" s="51">
        <v>10.82969545758881</v>
      </c>
      <c r="F41" s="51">
        <v>104.4177530223979</v>
      </c>
      <c r="G41" s="51">
        <v>15.901237402853573</v>
      </c>
      <c r="H41" s="51">
        <v>0</v>
      </c>
      <c r="I41" s="51">
        <v>5.1489000000000003</v>
      </c>
      <c r="J41" s="52">
        <v>0</v>
      </c>
      <c r="K41" s="52">
        <f t="shared" si="0"/>
        <v>155.11262929513359</v>
      </c>
      <c r="L41" s="51">
        <v>3.7298060633017869</v>
      </c>
    </row>
    <row r="42" spans="2:12" s="58" customFormat="1" ht="15" x14ac:dyDescent="0.2">
      <c r="B42" s="48" t="s">
        <v>11</v>
      </c>
      <c r="C42" s="54"/>
      <c r="D42" s="55">
        <f t="shared" ref="D42:L42" si="1">SUM(D5:D41)</f>
        <v>1380.5526981760681</v>
      </c>
      <c r="E42" s="56">
        <f>SUM(E5:E41)</f>
        <v>255.1771388158389</v>
      </c>
      <c r="F42" s="56">
        <f t="shared" si="1"/>
        <v>2015.2083982497436</v>
      </c>
      <c r="G42" s="56">
        <f>SUM(G5:G41)</f>
        <v>228.64079960432474</v>
      </c>
      <c r="H42" s="57">
        <f t="shared" si="1"/>
        <v>0</v>
      </c>
      <c r="I42" s="57">
        <f t="shared" si="1"/>
        <v>80.943134521136699</v>
      </c>
      <c r="J42" s="57">
        <f t="shared" si="1"/>
        <v>0</v>
      </c>
      <c r="K42" s="57">
        <f t="shared" si="1"/>
        <v>3960.5221693671106</v>
      </c>
      <c r="L42" s="57">
        <f t="shared" si="1"/>
        <v>42.21559450780402</v>
      </c>
    </row>
    <row r="43" spans="2:12" x14ac:dyDescent="0.2">
      <c r="B43" s="47" t="s">
        <v>89</v>
      </c>
      <c r="K43" s="61"/>
    </row>
    <row r="44" spans="2:12" x14ac:dyDescent="0.2">
      <c r="K44" s="59"/>
      <c r="L44" s="59"/>
    </row>
    <row r="45" spans="2:12" s="59" customFormat="1" x14ac:dyDescent="0.2"/>
    <row r="46" spans="2:12" s="59" customFormat="1" x14ac:dyDescent="0.2"/>
    <row r="47" spans="2:12" s="59" customFormat="1" x14ac:dyDescent="0.2"/>
    <row r="48" spans="2:12" x14ac:dyDescent="0.2">
      <c r="I48" s="59"/>
    </row>
    <row r="49" spans="9:9" x14ac:dyDescent="0.2">
      <c r="I49" s="59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2020-07-07T06:59:41Z</dcterms:modified>
</cp:coreProperties>
</file>